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570" windowHeight="12480"/>
  </bookViews>
  <sheets>
    <sheet name="p175 &amp; 188 - 6x9" sheetId="1" r:id="rId1"/>
    <sheet name="p175 &amp; 188 - 8.5x11" sheetId="2" r:id="rId2"/>
    <sheet name="p176 &amp; 7 - 6x9" sheetId="3" r:id="rId3"/>
    <sheet name="HIRSCH INTERNAL Portfolio Sheet" sheetId="4" r:id="rId4"/>
    <sheet name="HIRSCH Weekly Indicator Sheet" sheetId="5" r:id="rId5"/>
  </sheets>
  <definedNames>
    <definedName name="_xlnm.Print_Area" localSheetId="0">'p175 &amp; 188 - 6x9'!$A$1:$O$31</definedName>
    <definedName name="_xlnm.Print_Area" localSheetId="1">'p175 &amp; 188 - 8.5x11'!$A$1:$N$41</definedName>
    <definedName name="_xlnm.Print_Area" localSheetId="2">'p176 &amp; 7 - 6x9'!$A$1:$G$31</definedName>
  </definedNames>
  <calcPr calcId="145621"/>
</workbook>
</file>

<file path=xl/calcChain.xml><?xml version="1.0" encoding="utf-8"?>
<calcChain xmlns="http://schemas.openxmlformats.org/spreadsheetml/2006/main">
  <c r="K3" i="4" l="1"/>
  <c r="L3" i="4"/>
  <c r="L8" i="4" s="1"/>
  <c r="K4" i="4"/>
  <c r="L4" i="4" s="1"/>
  <c r="G4" i="4"/>
  <c r="O4" i="4"/>
  <c r="G3" i="4"/>
  <c r="M3" i="4" s="1"/>
  <c r="M8" i="4" s="1"/>
  <c r="M4" i="4"/>
  <c r="N4" i="4"/>
  <c r="N3" i="4"/>
  <c r="O3" i="4" l="1"/>
  <c r="O8" i="4" s="1"/>
</calcChain>
</file>

<file path=xl/sharedStrings.xml><?xml version="1.0" encoding="utf-8"?>
<sst xmlns="http://schemas.openxmlformats.org/spreadsheetml/2006/main" count="135" uniqueCount="68">
  <si>
    <t>DATE</t>
  </si>
  <si>
    <t>NO. OF</t>
  </si>
  <si>
    <t>TOTAL</t>
  </si>
  <si>
    <t>PAPER</t>
  </si>
  <si>
    <t>ACQUIRED</t>
  </si>
  <si>
    <t>SHARES</t>
  </si>
  <si>
    <t>SECURITY</t>
  </si>
  <si>
    <t>PRICE</t>
  </si>
  <si>
    <t>COST</t>
  </si>
  <si>
    <t>PROFITS</t>
  </si>
  <si>
    <t>LOSSES</t>
  </si>
  <si>
    <t>ADDITIONAL PURCHASES</t>
  </si>
  <si>
    <t>REASON FOR PURCHASE</t>
  </si>
  <si>
    <t>PRIME OBJECTIVE, ETC.</t>
  </si>
  <si>
    <t>Ticker</t>
  </si>
  <si>
    <t>Security</t>
  </si>
  <si>
    <t>Trade Date</t>
  </si>
  <si>
    <t>Quantity</t>
  </si>
  <si>
    <t>Price</t>
  </si>
  <si>
    <t>Fees</t>
  </si>
  <si>
    <t>Amount</t>
  </si>
  <si>
    <t>Date Sold</t>
  </si>
  <si>
    <t>Loss</t>
  </si>
  <si>
    <t>Gain</t>
  </si>
  <si>
    <t>Days Held</t>
  </si>
  <si>
    <t>% Change</t>
  </si>
  <si>
    <t>PORTFOLIO - Securities</t>
  </si>
  <si>
    <t>XYZ</t>
  </si>
  <si>
    <t>XYZ Company</t>
  </si>
  <si>
    <t>ABC</t>
  </si>
  <si>
    <t>ABC Holdings</t>
  </si>
  <si>
    <t>TOTALS:</t>
  </si>
  <si>
    <t>Avergage:</t>
  </si>
  <si>
    <t>Barron's</t>
  </si>
  <si>
    <t>St Louis FRB</t>
  </si>
  <si>
    <t>Net</t>
  </si>
  <si>
    <t>%</t>
  </si>
  <si>
    <t>NYSE</t>
  </si>
  <si>
    <t>CBOE</t>
  </si>
  <si>
    <t>90-Day</t>
  </si>
  <si>
    <t>Week %</t>
  </si>
  <si>
    <t>Change</t>
  </si>
  <si>
    <t>New</t>
  </si>
  <si>
    <t>Put/Call</t>
  </si>
  <si>
    <t>Treas.</t>
  </si>
  <si>
    <t>Yield</t>
  </si>
  <si>
    <t>Week End</t>
  </si>
  <si>
    <t>DJIA</t>
  </si>
  <si>
    <t>Week</t>
  </si>
  <si>
    <t>On Fri**</t>
  </si>
  <si>
    <t>Next Mon*</t>
  </si>
  <si>
    <t>S&amp;P 500</t>
  </si>
  <si>
    <t>NASDAQ</t>
  </si>
  <si>
    <t>Adv</t>
  </si>
  <si>
    <t>Decl</t>
  </si>
  <si>
    <t>Highs</t>
  </si>
  <si>
    <t>Lows</t>
  </si>
  <si>
    <t>Ratio</t>
  </si>
  <si>
    <t>Rate</t>
  </si>
  <si>
    <t>A/D</t>
  </si>
  <si>
    <t>D/A</t>
  </si>
  <si>
    <t>Spread</t>
  </si>
  <si>
    <t>* On Monday holidays, the following Tuesday is included in the Monday figure</t>
  </si>
  <si>
    <t>** On Friday holidays, the preceding Thursday is included in the Friday figure</t>
  </si>
  <si>
    <t>Bold  Red = Down Friday, Down Monday</t>
  </si>
  <si>
    <t>30-Year</t>
  </si>
  <si>
    <t>PORFOLIO AT START OF 2018</t>
  </si>
  <si>
    <t>PORFOLIO AT END OF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</si>
</sst>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/yy;@"/>
    <numFmt numFmtId="165" formatCode="&quot;$&quot;#,##0.00"/>
    <numFmt numFmtId="166" formatCode="&quot;$&quot;#,##0.00;[Red]\–\ &quot;$&quot;#,##0.00"/>
    <numFmt numFmtId="167" formatCode="0.0%;[Red]\–\ 0.0%"/>
    <numFmt numFmtId="168" formatCode="0.00%;[Red]\—\ 0.00%"/>
    <numFmt numFmtId="169" formatCode="\+\ #,##0.00;[Red]\–\ #,##0.00"/>
    <numFmt numFmtId="170" formatCode="0.0%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8"/>
      <name val="Arial Narrow"/>
      <family val="2"/>
    </font>
    <font>
      <b/>
      <sz val="16"/>
      <name val="Arial Narrow"/>
      <family val="2"/>
    </font>
    <font>
      <b/>
      <sz val="6"/>
      <name val="Arial Narrow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</font>
    <font>
      <u/>
      <sz val="8"/>
      <color indexed="12"/>
      <name val="Arial"/>
    </font>
    <font>
      <b/>
      <i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Arial Unicode MS"/>
    </font>
    <font>
      <sz val="8"/>
      <name val="Arial Unicode MS"/>
      <family val="2"/>
    </font>
    <font>
      <b/>
      <i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top"/>
    </xf>
    <xf numFmtId="0" fontId="8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164" fontId="8" fillId="0" borderId="0" xfId="0" applyNumberFormat="1" applyFont="1"/>
    <xf numFmtId="165" fontId="8" fillId="0" borderId="0" xfId="0" applyNumberFormat="1" applyFont="1"/>
    <xf numFmtId="166" fontId="8" fillId="0" borderId="0" xfId="0" applyNumberFormat="1" applyFont="1"/>
    <xf numFmtId="1" fontId="8" fillId="0" borderId="0" xfId="0" applyNumberFormat="1" applyFont="1"/>
    <xf numFmtId="167" fontId="8" fillId="0" borderId="0" xfId="2" applyNumberFormat="1" applyFont="1"/>
    <xf numFmtId="0" fontId="8" fillId="0" borderId="0" xfId="0" applyFont="1" applyFill="1"/>
    <xf numFmtId="0" fontId="8" fillId="0" borderId="0" xfId="0" applyFont="1" applyFill="1" applyAlignment="1">
      <alignment wrapText="1"/>
    </xf>
    <xf numFmtId="164" fontId="8" fillId="0" borderId="0" xfId="0" applyNumberFormat="1" applyFont="1" applyFill="1"/>
    <xf numFmtId="165" fontId="8" fillId="0" borderId="0" xfId="0" applyNumberFormat="1" applyFont="1" applyFill="1"/>
    <xf numFmtId="166" fontId="8" fillId="0" borderId="0" xfId="0" applyNumberFormat="1" applyFont="1" applyFill="1"/>
    <xf numFmtId="1" fontId="8" fillId="0" borderId="0" xfId="0" applyNumberFormat="1" applyFont="1" applyFill="1"/>
    <xf numFmtId="165" fontId="9" fillId="0" borderId="0" xfId="0" applyNumberFormat="1" applyFont="1" applyAlignment="1">
      <alignment horizontal="right"/>
    </xf>
    <xf numFmtId="166" fontId="9" fillId="0" borderId="0" xfId="0" applyNumberFormat="1" applyFont="1"/>
    <xf numFmtId="0" fontId="9" fillId="0" borderId="0" xfId="0" applyFont="1" applyAlignment="1">
      <alignment horizontal="right"/>
    </xf>
    <xf numFmtId="167" fontId="9" fillId="0" borderId="0" xfId="0" applyNumberFormat="1" applyFont="1"/>
    <xf numFmtId="14" fontId="8" fillId="0" borderId="0" xfId="0" applyNumberFormat="1" applyFont="1" applyFill="1" applyAlignment="1"/>
    <xf numFmtId="0" fontId="2" fillId="0" borderId="0" xfId="0" applyFont="1"/>
    <xf numFmtId="2" fontId="2" fillId="0" borderId="0" xfId="0" applyNumberFormat="1" applyFont="1" applyFill="1"/>
    <xf numFmtId="168" fontId="2" fillId="0" borderId="0" xfId="0" applyNumberFormat="1" applyFont="1" applyFill="1"/>
    <xf numFmtId="0" fontId="2" fillId="0" borderId="0" xfId="0" applyFont="1" applyFill="1"/>
    <xf numFmtId="0" fontId="9" fillId="0" borderId="0" xfId="0" applyFont="1"/>
    <xf numFmtId="2" fontId="9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1" fillId="0" borderId="0" xfId="1" applyFont="1" applyFill="1" applyAlignment="1" applyProtection="1">
      <alignment horizontal="center"/>
    </xf>
    <xf numFmtId="2" fontId="9" fillId="0" borderId="0" xfId="0" applyNumberFormat="1" applyFont="1" applyFill="1"/>
    <xf numFmtId="168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5" fontId="2" fillId="0" borderId="0" xfId="0" applyNumberFormat="1" applyFont="1" applyFill="1" applyAlignment="1"/>
    <xf numFmtId="2" fontId="13" fillId="0" borderId="0" xfId="0" applyNumberFormat="1" applyFont="1" applyAlignment="1">
      <alignment horizontal="right" wrapText="1"/>
    </xf>
    <xf numFmtId="2" fontId="2" fillId="0" borderId="0" xfId="0" applyNumberFormat="1" applyFont="1" applyAlignment="1"/>
    <xf numFmtId="2" fontId="8" fillId="0" borderId="0" xfId="0" applyNumberFormat="1" applyFont="1" applyFill="1"/>
    <xf numFmtId="2" fontId="2" fillId="0" borderId="0" xfId="0" applyNumberFormat="1" applyFont="1"/>
    <xf numFmtId="169" fontId="2" fillId="0" borderId="0" xfId="0" applyNumberFormat="1" applyFont="1"/>
    <xf numFmtId="2" fontId="15" fillId="0" borderId="0" xfId="0" applyNumberFormat="1" applyFont="1" applyFill="1"/>
    <xf numFmtId="0" fontId="14" fillId="0" borderId="0" xfId="0" applyFont="1"/>
    <xf numFmtId="0" fontId="16" fillId="0" borderId="0" xfId="0" applyFont="1" applyFill="1"/>
    <xf numFmtId="14" fontId="15" fillId="0" borderId="0" xfId="0" applyNumberFormat="1" applyFont="1" applyFill="1"/>
    <xf numFmtId="164" fontId="2" fillId="0" borderId="0" xfId="0" applyNumberFormat="1" applyFont="1" applyFill="1"/>
    <xf numFmtId="14" fontId="2" fillId="0" borderId="0" xfId="0" applyNumberFormat="1" applyFont="1"/>
    <xf numFmtId="10" fontId="2" fillId="0" borderId="0" xfId="0" applyNumberFormat="1" applyFont="1"/>
    <xf numFmtId="17" fontId="2" fillId="0" borderId="0" xfId="0" applyNumberFormat="1" applyFont="1"/>
    <xf numFmtId="10" fontId="2" fillId="0" borderId="0" xfId="2" applyNumberFormat="1" applyFont="1"/>
    <xf numFmtId="170" fontId="2" fillId="0" borderId="0" xfId="2" applyNumberFormat="1" applyFont="1" applyFill="1"/>
    <xf numFmtId="4" fontId="2" fillId="0" borderId="0" xfId="0" applyNumberFormat="1" applyFont="1"/>
    <xf numFmtId="15" fontId="17" fillId="0" borderId="0" xfId="0" applyNumberFormat="1" applyFont="1" applyFill="1" applyAlignment="1"/>
    <xf numFmtId="169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/>
    <xf numFmtId="15" fontId="8" fillId="0" borderId="0" xfId="0" applyNumberFormat="1" applyFont="1" applyFill="1" applyAlignment="1"/>
    <xf numFmtId="169" fontId="8" fillId="0" borderId="0" xfId="0" applyNumberFormat="1" applyFont="1" applyFill="1" applyAlignment="1"/>
    <xf numFmtId="2" fontId="8" fillId="0" borderId="0" xfId="0" applyNumberFormat="1" applyFont="1" applyFill="1" applyAlignment="1"/>
    <xf numFmtId="169" fontId="9" fillId="0" borderId="0" xfId="0" applyNumberFormat="1" applyFont="1" applyFill="1" applyAlignment="1"/>
    <xf numFmtId="2" fontId="13" fillId="0" borderId="0" xfId="0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vertical="top" wrapText="1"/>
    </xf>
    <xf numFmtId="168" fontId="8" fillId="0" borderId="0" xfId="2" applyNumberFormat="1" applyFont="1" applyFill="1" applyAlignment="1"/>
    <xf numFmtId="0" fontId="5" fillId="0" borderId="0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red.stlouisfed.org/data/WGS30YR.txt" TargetMode="External"/><Relationship Id="rId1" Type="http://schemas.openxmlformats.org/officeDocument/2006/relationships/hyperlink" Target="http://research.stlouisfed.org/fred2/data/WTB3MS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selection activeCell="W8" sqref="W8"/>
    </sheetView>
  </sheetViews>
  <sheetFormatPr defaultRowHeight="12.75" x14ac:dyDescent="0.2"/>
  <cols>
    <col min="1" max="2" width="6.7109375" customWidth="1"/>
    <col min="3" max="3" width="18.7109375" customWidth="1"/>
    <col min="4" max="4" width="4.7109375" customWidth="1"/>
    <col min="5" max="7" width="8.7109375" customWidth="1"/>
    <col min="8" max="9" width="9.140625" style="6" customWidth="1"/>
  </cols>
  <sheetData>
    <row r="1" spans="1:15" ht="20.25" x14ac:dyDescent="0.3">
      <c r="A1" s="72" t="s">
        <v>66</v>
      </c>
      <c r="B1" s="72"/>
      <c r="C1" s="72"/>
      <c r="D1" s="72"/>
      <c r="E1" s="72"/>
      <c r="F1" s="72"/>
      <c r="G1" s="72"/>
      <c r="I1" s="72" t="s">
        <v>67</v>
      </c>
      <c r="J1" s="72"/>
      <c r="K1" s="72"/>
      <c r="L1" s="72"/>
      <c r="M1" s="72"/>
      <c r="N1" s="72"/>
      <c r="O1" s="72"/>
    </row>
    <row r="2" spans="1:15" x14ac:dyDescent="0.2">
      <c r="I2"/>
    </row>
    <row r="3" spans="1:15" x14ac:dyDescent="0.2">
      <c r="A3" s="4" t="s">
        <v>0</v>
      </c>
      <c r="B3" s="4" t="s">
        <v>1</v>
      </c>
      <c r="C3" s="73" t="s">
        <v>6</v>
      </c>
      <c r="D3" s="73" t="s">
        <v>7</v>
      </c>
      <c r="E3" s="4" t="s">
        <v>2</v>
      </c>
      <c r="F3" s="4" t="s">
        <v>3</v>
      </c>
      <c r="G3" s="4" t="s">
        <v>3</v>
      </c>
      <c r="I3" s="4" t="s">
        <v>0</v>
      </c>
      <c r="J3" s="4" t="s">
        <v>1</v>
      </c>
      <c r="K3" s="73" t="s">
        <v>6</v>
      </c>
      <c r="L3" s="73" t="s">
        <v>7</v>
      </c>
      <c r="M3" s="4" t="s">
        <v>2</v>
      </c>
      <c r="N3" s="4" t="s">
        <v>3</v>
      </c>
      <c r="O3" s="4" t="s">
        <v>3</v>
      </c>
    </row>
    <row r="4" spans="1:15" x14ac:dyDescent="0.2">
      <c r="A4" s="5" t="s">
        <v>4</v>
      </c>
      <c r="B4" s="5" t="s">
        <v>5</v>
      </c>
      <c r="C4" s="74"/>
      <c r="D4" s="74"/>
      <c r="E4" s="5" t="s">
        <v>8</v>
      </c>
      <c r="F4" s="5" t="s">
        <v>9</v>
      </c>
      <c r="G4" s="5" t="s">
        <v>10</v>
      </c>
      <c r="I4" s="5" t="s">
        <v>4</v>
      </c>
      <c r="J4" s="5" t="s">
        <v>5</v>
      </c>
      <c r="K4" s="74"/>
      <c r="L4" s="74"/>
      <c r="M4" s="5" t="s">
        <v>8</v>
      </c>
      <c r="N4" s="5" t="s">
        <v>9</v>
      </c>
      <c r="O4" s="5" t="s">
        <v>10</v>
      </c>
    </row>
    <row r="5" spans="1:15" ht="18.95" customHeight="1" x14ac:dyDescent="0.2">
      <c r="A5" s="1"/>
      <c r="B5" s="1"/>
      <c r="C5" s="1"/>
      <c r="D5" s="1"/>
      <c r="E5" s="3"/>
      <c r="F5" s="3"/>
      <c r="G5" s="3"/>
      <c r="I5" s="1"/>
      <c r="J5" s="1"/>
      <c r="K5" s="1"/>
      <c r="L5" s="1"/>
      <c r="M5" s="3"/>
      <c r="N5" s="3"/>
      <c r="O5" s="3"/>
    </row>
    <row r="6" spans="1:15" ht="18.95" customHeight="1" x14ac:dyDescent="0.2">
      <c r="A6" s="1"/>
      <c r="B6" s="1"/>
      <c r="C6" s="1"/>
      <c r="D6" s="1"/>
      <c r="E6" s="1"/>
      <c r="F6" s="1"/>
      <c r="G6" s="1"/>
      <c r="I6" s="1"/>
      <c r="J6" s="1"/>
      <c r="K6" s="1"/>
      <c r="L6" s="1"/>
      <c r="M6" s="1"/>
      <c r="N6" s="1"/>
      <c r="O6" s="1"/>
    </row>
    <row r="7" spans="1:15" ht="18.95" customHeight="1" x14ac:dyDescent="0.2">
      <c r="A7" s="1"/>
      <c r="B7" s="1"/>
      <c r="C7" s="1"/>
      <c r="D7" s="1"/>
      <c r="E7" s="1"/>
      <c r="F7" s="1"/>
      <c r="G7" s="1"/>
      <c r="I7" s="1"/>
      <c r="J7" s="1"/>
      <c r="K7" s="1"/>
      <c r="L7" s="1"/>
      <c r="M7" s="1"/>
      <c r="N7" s="1"/>
      <c r="O7" s="1"/>
    </row>
    <row r="8" spans="1:15" ht="18.95" customHeight="1" x14ac:dyDescent="0.2">
      <c r="A8" s="1"/>
      <c r="B8" s="1"/>
      <c r="C8" s="1"/>
      <c r="D8" s="1"/>
      <c r="E8" s="1"/>
      <c r="F8" s="1"/>
      <c r="G8" s="1"/>
      <c r="I8" s="1"/>
      <c r="J8" s="1"/>
      <c r="K8" s="1"/>
      <c r="L8" s="1"/>
      <c r="M8" s="1"/>
      <c r="N8" s="1"/>
      <c r="O8" s="1"/>
    </row>
    <row r="9" spans="1:15" ht="18.95" customHeight="1" x14ac:dyDescent="0.2">
      <c r="A9" s="1"/>
      <c r="B9" s="1"/>
      <c r="C9" s="1"/>
      <c r="D9" s="1"/>
      <c r="E9" s="1"/>
      <c r="F9" s="1"/>
      <c r="G9" s="1"/>
      <c r="I9" s="1"/>
      <c r="J9" s="1"/>
      <c r="K9" s="1"/>
      <c r="L9" s="1"/>
      <c r="M9" s="1"/>
      <c r="N9" s="1"/>
      <c r="O9" s="1"/>
    </row>
    <row r="10" spans="1:15" ht="18.95" customHeight="1" x14ac:dyDescent="0.2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</row>
    <row r="11" spans="1:15" ht="18.95" customHeight="1" x14ac:dyDescent="0.2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O11" s="1"/>
    </row>
    <row r="12" spans="1:15" ht="18.95" customHeight="1" x14ac:dyDescent="0.2">
      <c r="A12" s="1"/>
      <c r="B12" s="1"/>
      <c r="C12" s="1"/>
      <c r="D12" s="1"/>
      <c r="E12" s="1"/>
      <c r="F12" s="1"/>
      <c r="G12" s="1"/>
      <c r="I12" s="1"/>
      <c r="J12" s="1"/>
      <c r="K12" s="1"/>
      <c r="L12" s="1"/>
      <c r="M12" s="1"/>
      <c r="N12" s="1"/>
      <c r="O12" s="1"/>
    </row>
    <row r="13" spans="1:15" ht="18.95" customHeight="1" x14ac:dyDescent="0.2">
      <c r="A13" s="1"/>
      <c r="B13" s="1"/>
      <c r="C13" s="1"/>
      <c r="D13" s="1"/>
      <c r="E13" s="1"/>
      <c r="F13" s="1"/>
      <c r="G13" s="1"/>
      <c r="I13" s="1"/>
      <c r="J13" s="1"/>
      <c r="K13" s="1"/>
      <c r="L13" s="1"/>
      <c r="M13" s="1"/>
      <c r="N13" s="1"/>
      <c r="O13" s="1"/>
    </row>
    <row r="14" spans="1:15" ht="18.95" customHeight="1" x14ac:dyDescent="0.2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</row>
    <row r="15" spans="1:15" ht="18.95" customHeight="1" x14ac:dyDescent="0.2">
      <c r="A15" s="1"/>
      <c r="B15" s="1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  <c r="O15" s="1"/>
    </row>
    <row r="16" spans="1:15" ht="18.95" customHeight="1" x14ac:dyDescent="0.2">
      <c r="A16" s="1"/>
      <c r="B16" s="1"/>
      <c r="C16" s="1"/>
      <c r="D16" s="1"/>
      <c r="E16" s="1"/>
      <c r="F16" s="1"/>
      <c r="G16" s="1"/>
      <c r="I16" s="1"/>
      <c r="J16" s="1"/>
      <c r="K16" s="1"/>
      <c r="L16" s="1"/>
      <c r="M16" s="1"/>
      <c r="N16" s="1"/>
      <c r="O16" s="1"/>
    </row>
    <row r="17" spans="1:15" ht="18.95" customHeight="1" x14ac:dyDescent="0.2">
      <c r="A17" s="1"/>
      <c r="B17" s="1"/>
      <c r="C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</row>
    <row r="18" spans="1:15" ht="18.95" customHeight="1" x14ac:dyDescent="0.2">
      <c r="A18" s="1"/>
      <c r="B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  <c r="O18" s="1"/>
    </row>
    <row r="19" spans="1:15" ht="18.95" customHeight="1" x14ac:dyDescent="0.2">
      <c r="A19" s="1"/>
      <c r="B19" s="1"/>
      <c r="C19" s="1"/>
      <c r="D19" s="1"/>
      <c r="E19" s="1"/>
      <c r="F19" s="1"/>
      <c r="G19" s="1"/>
      <c r="I19" s="1"/>
      <c r="J19" s="1"/>
      <c r="K19" s="1"/>
      <c r="L19" s="1"/>
      <c r="M19" s="1"/>
      <c r="N19" s="1"/>
      <c r="O19" s="1"/>
    </row>
    <row r="20" spans="1:15" ht="18.95" customHeight="1" x14ac:dyDescent="0.2">
      <c r="A20" s="1"/>
      <c r="B20" s="1"/>
      <c r="C20" s="1"/>
      <c r="D20" s="1"/>
      <c r="E20" s="1"/>
      <c r="F20" s="1"/>
      <c r="G20" s="1"/>
      <c r="I20" s="1"/>
      <c r="J20" s="1"/>
      <c r="K20" s="1"/>
      <c r="L20" s="1"/>
      <c r="M20" s="1"/>
      <c r="N20" s="1"/>
      <c r="O20" s="1"/>
    </row>
    <row r="21" spans="1:15" ht="18.95" customHeight="1" x14ac:dyDescent="0.2">
      <c r="A21" s="1"/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O21" s="1"/>
    </row>
    <row r="22" spans="1:15" ht="18.95" customHeight="1" x14ac:dyDescent="0.2">
      <c r="A22" s="1"/>
      <c r="B22" s="1"/>
      <c r="C22" s="1"/>
      <c r="D22" s="1"/>
      <c r="E22" s="1"/>
      <c r="F22" s="1"/>
      <c r="G22" s="1"/>
      <c r="I22" s="1"/>
      <c r="J22" s="1"/>
      <c r="K22" s="1"/>
      <c r="L22" s="1"/>
      <c r="M22" s="1"/>
      <c r="N22" s="1"/>
      <c r="O22" s="1"/>
    </row>
    <row r="23" spans="1:15" ht="18.95" customHeight="1" x14ac:dyDescent="0.2">
      <c r="A23" s="1"/>
      <c r="B23" s="1"/>
      <c r="C23" s="1"/>
      <c r="D23" s="1"/>
      <c r="E23" s="1"/>
      <c r="F23" s="1"/>
      <c r="G23" s="1"/>
      <c r="I23" s="1"/>
      <c r="J23" s="1"/>
      <c r="K23" s="1"/>
      <c r="L23" s="1"/>
      <c r="M23" s="1"/>
      <c r="N23" s="1"/>
      <c r="O23" s="1"/>
    </row>
    <row r="24" spans="1:15" ht="18.95" customHeight="1" x14ac:dyDescent="0.2">
      <c r="A24" s="1"/>
      <c r="B24" s="1"/>
      <c r="C24" s="1"/>
      <c r="D24" s="1"/>
      <c r="E24" s="1"/>
      <c r="F24" s="1"/>
      <c r="G24" s="1"/>
      <c r="I24" s="1"/>
      <c r="J24" s="1"/>
      <c r="K24" s="1"/>
      <c r="L24" s="1"/>
      <c r="M24" s="1"/>
      <c r="N24" s="1"/>
      <c r="O24" s="1"/>
    </row>
    <row r="25" spans="1:15" ht="18.95" customHeight="1" x14ac:dyDescent="0.2">
      <c r="A25" s="1"/>
      <c r="B25" s="1"/>
      <c r="C25" s="1"/>
      <c r="D25" s="1"/>
      <c r="E25" s="1"/>
      <c r="F25" s="1"/>
      <c r="G25" s="1"/>
      <c r="I25" s="1"/>
      <c r="J25" s="1"/>
      <c r="K25" s="1"/>
      <c r="L25" s="1"/>
      <c r="M25" s="1"/>
      <c r="N25" s="1"/>
      <c r="O25" s="1"/>
    </row>
    <row r="26" spans="1:15" ht="18.95" customHeight="1" x14ac:dyDescent="0.2">
      <c r="A26" s="1"/>
      <c r="B26" s="1"/>
      <c r="C26" s="1"/>
      <c r="D26" s="1"/>
      <c r="E26" s="1"/>
      <c r="F26" s="1"/>
      <c r="G26" s="1"/>
      <c r="I26" s="1"/>
      <c r="J26" s="1"/>
      <c r="K26" s="1"/>
      <c r="L26" s="1"/>
      <c r="M26" s="1"/>
      <c r="N26" s="1"/>
      <c r="O26" s="1"/>
    </row>
    <row r="27" spans="1:15" ht="18.95" customHeight="1" x14ac:dyDescent="0.2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"/>
      <c r="O27" s="1"/>
    </row>
    <row r="28" spans="1:15" ht="18.95" customHeight="1" x14ac:dyDescent="0.2">
      <c r="A28" s="1"/>
      <c r="B28" s="1"/>
      <c r="C28" s="1"/>
      <c r="D28" s="1"/>
      <c r="E28" s="1"/>
      <c r="F28" s="1"/>
      <c r="G28" s="1"/>
      <c r="I28" s="1"/>
      <c r="J28" s="1"/>
      <c r="K28" s="1"/>
      <c r="L28" s="1"/>
      <c r="M28" s="1"/>
      <c r="N28" s="1"/>
      <c r="O28" s="1"/>
    </row>
    <row r="29" spans="1:15" ht="18.95" customHeight="1" x14ac:dyDescent="0.2">
      <c r="A29" s="1"/>
      <c r="B29" s="1"/>
      <c r="C29" s="1"/>
      <c r="D29" s="1"/>
      <c r="E29" s="1"/>
      <c r="F29" s="1"/>
      <c r="G29" s="1"/>
      <c r="I29" s="1"/>
      <c r="J29" s="1"/>
      <c r="K29" s="1"/>
      <c r="L29" s="1"/>
      <c r="M29" s="1"/>
      <c r="N29" s="1"/>
      <c r="O29" s="1"/>
    </row>
    <row r="30" spans="1:15" ht="18.95" customHeight="1" x14ac:dyDescent="0.2">
      <c r="A30" s="1"/>
      <c r="B30" s="1"/>
      <c r="C30" s="1"/>
      <c r="D30" s="1"/>
      <c r="E30" s="1"/>
      <c r="F30" s="1"/>
      <c r="G30" s="1"/>
      <c r="I30" s="1"/>
      <c r="J30" s="1"/>
      <c r="K30" s="1"/>
      <c r="L30" s="1"/>
      <c r="M30" s="1"/>
      <c r="N30" s="1"/>
      <c r="O30" s="1"/>
    </row>
    <row r="31" spans="1:15" ht="18.95" customHeight="1" x14ac:dyDescent="0.2">
      <c r="A31" s="1"/>
      <c r="B31" s="1"/>
      <c r="C31" s="1"/>
      <c r="D31" s="1"/>
      <c r="E31" s="1"/>
      <c r="F31" s="1"/>
      <c r="G31" s="1"/>
      <c r="I31" s="1"/>
      <c r="J31" s="1"/>
      <c r="K31" s="1"/>
      <c r="L31" s="1"/>
      <c r="M31" s="1"/>
      <c r="N31" s="1"/>
      <c r="O31" s="1"/>
    </row>
    <row r="32" spans="1:15" x14ac:dyDescent="0.2">
      <c r="A32" s="6"/>
      <c r="B32" s="6"/>
      <c r="C32" s="6"/>
      <c r="D32" s="6"/>
      <c r="E32" s="6"/>
      <c r="F32" s="6"/>
      <c r="G32" s="6"/>
      <c r="J32" s="6"/>
      <c r="K32" s="6"/>
      <c r="L32" s="6"/>
      <c r="M32" s="6"/>
      <c r="N32" s="6"/>
      <c r="O32" s="6"/>
    </row>
    <row r="33" spans="1:15" x14ac:dyDescent="0.2">
      <c r="A33" s="7"/>
      <c r="B33" s="6"/>
      <c r="C33" s="6"/>
      <c r="D33" s="6"/>
      <c r="E33" s="6"/>
      <c r="F33" s="6"/>
      <c r="G33" s="6"/>
      <c r="I33" s="7"/>
      <c r="J33" s="6"/>
      <c r="K33" s="6"/>
      <c r="L33" s="6"/>
      <c r="M33" s="6"/>
      <c r="N33" s="6"/>
      <c r="O33" s="6"/>
    </row>
    <row r="34" spans="1:15" x14ac:dyDescent="0.2">
      <c r="A34" s="6"/>
      <c r="B34" s="6"/>
      <c r="C34" s="6"/>
      <c r="D34" s="6"/>
      <c r="E34" s="6"/>
      <c r="F34" s="6"/>
      <c r="G34" s="6"/>
    </row>
    <row r="35" spans="1:15" x14ac:dyDescent="0.2">
      <c r="A35" s="6"/>
      <c r="B35" s="6"/>
      <c r="C35" s="6"/>
      <c r="D35" s="6"/>
      <c r="E35" s="6"/>
      <c r="F35" s="6"/>
      <c r="G35" s="6"/>
    </row>
  </sheetData>
  <mergeCells count="6">
    <mergeCell ref="A1:G1"/>
    <mergeCell ref="C3:C4"/>
    <mergeCell ref="D3:D4"/>
    <mergeCell ref="I1:O1"/>
    <mergeCell ref="K3:K4"/>
    <mergeCell ref="L3:L4"/>
  </mergeCells>
  <phoneticPr fontId="2" type="noConversion"/>
  <pageMargins left="0.3" right="0.3" top="0.3" bottom="0.3" header="0" footer="0"/>
  <pageSetup scale="97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sqref="A1:N41"/>
    </sheetView>
  </sheetViews>
  <sheetFormatPr defaultRowHeight="12.75" x14ac:dyDescent="0.2"/>
  <cols>
    <col min="1" max="2" width="10.7109375" customWidth="1"/>
    <col min="3" max="3" width="40.7109375" customWidth="1"/>
    <col min="4" max="4" width="8.7109375" customWidth="1"/>
    <col min="5" max="9" width="10.7109375" customWidth="1"/>
    <col min="10" max="10" width="40.7109375" customWidth="1"/>
    <col min="11" max="11" width="8.7109375" customWidth="1"/>
    <col min="12" max="14" width="10.7109375" customWidth="1"/>
  </cols>
  <sheetData>
    <row r="1" spans="1:14" ht="20.25" x14ac:dyDescent="0.3">
      <c r="A1" s="72" t="s">
        <v>66</v>
      </c>
      <c r="B1" s="72"/>
      <c r="C1" s="72"/>
      <c r="D1" s="72"/>
      <c r="E1" s="72"/>
      <c r="F1" s="72"/>
      <c r="G1" s="72"/>
      <c r="H1" s="72" t="s">
        <v>67</v>
      </c>
      <c r="I1" s="72"/>
      <c r="J1" s="72"/>
      <c r="K1" s="72"/>
      <c r="L1" s="72"/>
      <c r="M1" s="72"/>
      <c r="N1" s="72"/>
    </row>
    <row r="3" spans="1:14" ht="13.5" x14ac:dyDescent="0.25">
      <c r="A3" s="2" t="s">
        <v>0</v>
      </c>
      <c r="B3" s="2" t="s">
        <v>1</v>
      </c>
      <c r="C3" s="75" t="s">
        <v>6</v>
      </c>
      <c r="D3" s="75" t="s">
        <v>7</v>
      </c>
      <c r="E3" s="2" t="s">
        <v>2</v>
      </c>
      <c r="F3" s="2" t="s">
        <v>3</v>
      </c>
      <c r="G3" s="2" t="s">
        <v>3</v>
      </c>
      <c r="H3" s="2" t="s">
        <v>0</v>
      </c>
      <c r="I3" s="2" t="s">
        <v>1</v>
      </c>
      <c r="J3" s="75" t="s">
        <v>6</v>
      </c>
      <c r="K3" s="75" t="s">
        <v>7</v>
      </c>
      <c r="L3" s="2" t="s">
        <v>2</v>
      </c>
      <c r="M3" s="2" t="s">
        <v>3</v>
      </c>
      <c r="N3" s="2" t="s">
        <v>3</v>
      </c>
    </row>
    <row r="4" spans="1:14" x14ac:dyDescent="0.2">
      <c r="A4" s="8" t="s">
        <v>4</v>
      </c>
      <c r="B4" s="8" t="s">
        <v>5</v>
      </c>
      <c r="C4" s="76"/>
      <c r="D4" s="76"/>
      <c r="E4" s="8" t="s">
        <v>8</v>
      </c>
      <c r="F4" s="8" t="s">
        <v>9</v>
      </c>
      <c r="G4" s="8" t="s">
        <v>10</v>
      </c>
      <c r="H4" s="8" t="s">
        <v>4</v>
      </c>
      <c r="I4" s="8" t="s">
        <v>5</v>
      </c>
      <c r="J4" s="76"/>
      <c r="K4" s="76"/>
      <c r="L4" s="8" t="s">
        <v>8</v>
      </c>
      <c r="M4" s="8" t="s">
        <v>9</v>
      </c>
      <c r="N4" s="8" t="s">
        <v>10</v>
      </c>
    </row>
    <row r="5" spans="1:14" ht="18.95" customHeight="1" x14ac:dyDescent="0.2">
      <c r="A5" s="1"/>
      <c r="B5" s="1"/>
      <c r="C5" s="1"/>
      <c r="D5" s="1"/>
      <c r="E5" s="3"/>
      <c r="F5" s="3"/>
      <c r="G5" s="3"/>
      <c r="H5" s="1"/>
      <c r="I5" s="1"/>
      <c r="J5" s="1"/>
      <c r="K5" s="1"/>
      <c r="L5" s="3"/>
      <c r="M5" s="3"/>
      <c r="N5" s="3"/>
    </row>
    <row r="6" spans="1:14" ht="18.9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9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.9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.9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.9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9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9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.9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9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9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9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9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9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.9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9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9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9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.9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9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9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9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9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9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9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7"/>
      <c r="H42" s="7"/>
    </row>
  </sheetData>
  <mergeCells count="6">
    <mergeCell ref="A1:G1"/>
    <mergeCell ref="H1:N1"/>
    <mergeCell ref="C3:C4"/>
    <mergeCell ref="D3:D4"/>
    <mergeCell ref="J3:J4"/>
    <mergeCell ref="K3:K4"/>
  </mergeCells>
  <phoneticPr fontId="2" type="noConversion"/>
  <pageMargins left="0.25" right="0.25" top="0.25" bottom="0.25" header="0.5" footer="0.5"/>
  <pageSetup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sqref="A1:G31"/>
    </sheetView>
  </sheetViews>
  <sheetFormatPr defaultRowHeight="12.75" x14ac:dyDescent="0.2"/>
  <cols>
    <col min="1" max="2" width="6.7109375" customWidth="1"/>
    <col min="3" max="3" width="18.7109375" customWidth="1"/>
    <col min="4" max="4" width="4.7109375" customWidth="1"/>
    <col min="5" max="7" width="8.7109375" customWidth="1"/>
  </cols>
  <sheetData>
    <row r="1" spans="1:7" ht="20.25" x14ac:dyDescent="0.3">
      <c r="A1" s="72" t="s">
        <v>11</v>
      </c>
      <c r="B1" s="72"/>
      <c r="C1" s="72"/>
      <c r="D1" s="72"/>
      <c r="E1" s="72"/>
      <c r="F1" s="72"/>
      <c r="G1" s="72"/>
    </row>
    <row r="3" spans="1:7" x14ac:dyDescent="0.2">
      <c r="A3" s="4" t="s">
        <v>0</v>
      </c>
      <c r="B3" s="4" t="s">
        <v>1</v>
      </c>
      <c r="C3" s="73" t="s">
        <v>6</v>
      </c>
      <c r="D3" s="73" t="s">
        <v>7</v>
      </c>
      <c r="E3" s="4" t="s">
        <v>2</v>
      </c>
      <c r="F3" s="79" t="s">
        <v>12</v>
      </c>
      <c r="G3" s="80"/>
    </row>
    <row r="4" spans="1:7" x14ac:dyDescent="0.2">
      <c r="A4" s="5" t="s">
        <v>4</v>
      </c>
      <c r="B4" s="5" t="s">
        <v>5</v>
      </c>
      <c r="C4" s="74"/>
      <c r="D4" s="74"/>
      <c r="E4" s="5" t="s">
        <v>8</v>
      </c>
      <c r="F4" s="81" t="s">
        <v>13</v>
      </c>
      <c r="G4" s="82"/>
    </row>
    <row r="5" spans="1:7" ht="18.95" customHeight="1" x14ac:dyDescent="0.2">
      <c r="A5" s="1"/>
      <c r="B5" s="1"/>
      <c r="C5" s="1"/>
      <c r="D5" s="1"/>
      <c r="E5" s="3"/>
      <c r="F5" s="77"/>
      <c r="G5" s="78"/>
    </row>
    <row r="6" spans="1:7" ht="18.95" customHeight="1" x14ac:dyDescent="0.2">
      <c r="A6" s="1"/>
      <c r="B6" s="1"/>
      <c r="C6" s="1"/>
      <c r="D6" s="1"/>
      <c r="E6" s="1"/>
      <c r="F6" s="77"/>
      <c r="G6" s="78"/>
    </row>
    <row r="7" spans="1:7" ht="18.95" customHeight="1" x14ac:dyDescent="0.2">
      <c r="A7" s="1"/>
      <c r="B7" s="1"/>
      <c r="C7" s="1"/>
      <c r="D7" s="1"/>
      <c r="E7" s="1"/>
      <c r="F7" s="77"/>
      <c r="G7" s="78"/>
    </row>
    <row r="8" spans="1:7" ht="18.95" customHeight="1" x14ac:dyDescent="0.2">
      <c r="A8" s="1"/>
      <c r="B8" s="1"/>
      <c r="C8" s="1"/>
      <c r="D8" s="1"/>
      <c r="E8" s="1"/>
      <c r="F8" s="77"/>
      <c r="G8" s="78"/>
    </row>
    <row r="9" spans="1:7" ht="18.95" customHeight="1" x14ac:dyDescent="0.2">
      <c r="A9" s="1"/>
      <c r="B9" s="1"/>
      <c r="C9" s="1"/>
      <c r="D9" s="1"/>
      <c r="E9" s="1"/>
      <c r="F9" s="77"/>
      <c r="G9" s="78"/>
    </row>
    <row r="10" spans="1:7" ht="18.95" customHeight="1" x14ac:dyDescent="0.2">
      <c r="A10" s="1"/>
      <c r="B10" s="1"/>
      <c r="C10" s="1"/>
      <c r="D10" s="1"/>
      <c r="E10" s="1"/>
      <c r="F10" s="77"/>
      <c r="G10" s="78"/>
    </row>
    <row r="11" spans="1:7" ht="18.95" customHeight="1" x14ac:dyDescent="0.2">
      <c r="A11" s="1"/>
      <c r="B11" s="1"/>
      <c r="C11" s="1"/>
      <c r="D11" s="1"/>
      <c r="E11" s="1"/>
      <c r="F11" s="77"/>
      <c r="G11" s="78"/>
    </row>
    <row r="12" spans="1:7" ht="18.95" customHeight="1" x14ac:dyDescent="0.2">
      <c r="A12" s="1"/>
      <c r="B12" s="1"/>
      <c r="C12" s="1"/>
      <c r="D12" s="1"/>
      <c r="E12" s="1"/>
      <c r="F12" s="77"/>
      <c r="G12" s="78"/>
    </row>
    <row r="13" spans="1:7" ht="18.95" customHeight="1" x14ac:dyDescent="0.2">
      <c r="A13" s="1"/>
      <c r="B13" s="1"/>
      <c r="C13" s="1"/>
      <c r="D13" s="1"/>
      <c r="E13" s="1"/>
      <c r="F13" s="77"/>
      <c r="G13" s="78"/>
    </row>
    <row r="14" spans="1:7" ht="18.95" customHeight="1" x14ac:dyDescent="0.2">
      <c r="A14" s="1"/>
      <c r="B14" s="1"/>
      <c r="C14" s="1"/>
      <c r="D14" s="1"/>
      <c r="E14" s="1"/>
      <c r="F14" s="77"/>
      <c r="G14" s="78"/>
    </row>
    <row r="15" spans="1:7" ht="18.95" customHeight="1" x14ac:dyDescent="0.2">
      <c r="A15" s="1"/>
      <c r="B15" s="1"/>
      <c r="C15" s="1"/>
      <c r="D15" s="1"/>
      <c r="E15" s="1"/>
      <c r="F15" s="77"/>
      <c r="G15" s="78"/>
    </row>
    <row r="16" spans="1:7" ht="18.95" customHeight="1" x14ac:dyDescent="0.2">
      <c r="A16" s="1"/>
      <c r="B16" s="1"/>
      <c r="C16" s="1"/>
      <c r="D16" s="1"/>
      <c r="E16" s="1"/>
      <c r="F16" s="77"/>
      <c r="G16" s="78"/>
    </row>
    <row r="17" spans="1:7" ht="18.95" customHeight="1" x14ac:dyDescent="0.2">
      <c r="A17" s="1"/>
      <c r="B17" s="1"/>
      <c r="C17" s="1"/>
      <c r="D17" s="1"/>
      <c r="E17" s="1"/>
      <c r="F17" s="77"/>
      <c r="G17" s="78"/>
    </row>
    <row r="18" spans="1:7" ht="18.95" customHeight="1" x14ac:dyDescent="0.2">
      <c r="A18" s="1"/>
      <c r="B18" s="1"/>
      <c r="C18" s="1"/>
      <c r="D18" s="1"/>
      <c r="E18" s="1"/>
      <c r="F18" s="77"/>
      <c r="G18" s="78"/>
    </row>
    <row r="19" spans="1:7" ht="18.95" customHeight="1" x14ac:dyDescent="0.2">
      <c r="A19" s="1"/>
      <c r="B19" s="1"/>
      <c r="C19" s="1"/>
      <c r="D19" s="1"/>
      <c r="E19" s="1"/>
      <c r="F19" s="77"/>
      <c r="G19" s="78"/>
    </row>
    <row r="20" spans="1:7" ht="18.95" customHeight="1" x14ac:dyDescent="0.2">
      <c r="A20" s="1"/>
      <c r="B20" s="1"/>
      <c r="C20" s="1"/>
      <c r="D20" s="1"/>
      <c r="E20" s="1"/>
      <c r="F20" s="77"/>
      <c r="G20" s="78"/>
    </row>
    <row r="21" spans="1:7" ht="18.95" customHeight="1" x14ac:dyDescent="0.2">
      <c r="A21" s="1"/>
      <c r="B21" s="1"/>
      <c r="C21" s="1"/>
      <c r="D21" s="1"/>
      <c r="E21" s="1"/>
      <c r="F21" s="77"/>
      <c r="G21" s="78"/>
    </row>
    <row r="22" spans="1:7" ht="18.95" customHeight="1" x14ac:dyDescent="0.2">
      <c r="A22" s="1"/>
      <c r="B22" s="1"/>
      <c r="C22" s="1"/>
      <c r="D22" s="1"/>
      <c r="E22" s="1"/>
      <c r="F22" s="77"/>
      <c r="G22" s="78"/>
    </row>
    <row r="23" spans="1:7" ht="18.95" customHeight="1" x14ac:dyDescent="0.2">
      <c r="A23" s="1"/>
      <c r="B23" s="1"/>
      <c r="C23" s="1"/>
      <c r="D23" s="1"/>
      <c r="E23" s="1"/>
      <c r="F23" s="77"/>
      <c r="G23" s="78"/>
    </row>
    <row r="24" spans="1:7" ht="18.95" customHeight="1" x14ac:dyDescent="0.2">
      <c r="A24" s="1"/>
      <c r="B24" s="1"/>
      <c r="C24" s="1"/>
      <c r="D24" s="1"/>
      <c r="E24" s="1"/>
      <c r="F24" s="77"/>
      <c r="G24" s="78"/>
    </row>
    <row r="25" spans="1:7" ht="18.95" customHeight="1" x14ac:dyDescent="0.2">
      <c r="A25" s="1"/>
      <c r="B25" s="1"/>
      <c r="C25" s="1"/>
      <c r="D25" s="1"/>
      <c r="E25" s="1"/>
      <c r="F25" s="77"/>
      <c r="G25" s="78"/>
    </row>
    <row r="26" spans="1:7" ht="18.95" customHeight="1" x14ac:dyDescent="0.2">
      <c r="A26" s="1"/>
      <c r="B26" s="1"/>
      <c r="C26" s="1"/>
      <c r="D26" s="1"/>
      <c r="E26" s="1"/>
      <c r="F26" s="77"/>
      <c r="G26" s="78"/>
    </row>
    <row r="27" spans="1:7" ht="18.95" customHeight="1" x14ac:dyDescent="0.2">
      <c r="A27" s="1"/>
      <c r="B27" s="1"/>
      <c r="C27" s="1"/>
      <c r="D27" s="1"/>
      <c r="E27" s="1"/>
      <c r="F27" s="77"/>
      <c r="G27" s="78"/>
    </row>
    <row r="28" spans="1:7" ht="18.95" customHeight="1" x14ac:dyDescent="0.2">
      <c r="A28" s="1"/>
      <c r="B28" s="1"/>
      <c r="C28" s="1"/>
      <c r="D28" s="1"/>
      <c r="E28" s="1"/>
      <c r="F28" s="77"/>
      <c r="G28" s="78"/>
    </row>
    <row r="29" spans="1:7" ht="18.95" customHeight="1" x14ac:dyDescent="0.2">
      <c r="A29" s="1"/>
      <c r="B29" s="1"/>
      <c r="C29" s="1"/>
      <c r="D29" s="1"/>
      <c r="E29" s="1"/>
      <c r="F29" s="77"/>
      <c r="G29" s="78"/>
    </row>
    <row r="30" spans="1:7" ht="18.95" customHeight="1" x14ac:dyDescent="0.2">
      <c r="A30" s="1"/>
      <c r="B30" s="1"/>
      <c r="C30" s="1"/>
      <c r="D30" s="1"/>
      <c r="E30" s="1"/>
      <c r="F30" s="77"/>
      <c r="G30" s="78"/>
    </row>
    <row r="31" spans="1:7" ht="18.95" customHeight="1" x14ac:dyDescent="0.2">
      <c r="A31" s="1"/>
      <c r="B31" s="1"/>
      <c r="C31" s="1"/>
      <c r="D31" s="1"/>
      <c r="E31" s="1"/>
      <c r="F31" s="77"/>
      <c r="G31" s="78"/>
    </row>
    <row r="32" spans="1:7" x14ac:dyDescent="0.2">
      <c r="A32" s="6"/>
      <c r="B32" s="6"/>
      <c r="C32" s="6"/>
      <c r="D32" s="6"/>
      <c r="E32" s="6"/>
      <c r="F32" s="6"/>
      <c r="G32" s="6"/>
    </row>
    <row r="33" spans="1:7" x14ac:dyDescent="0.2">
      <c r="A33" s="7"/>
      <c r="B33" s="6"/>
      <c r="C33" s="6"/>
      <c r="D33" s="6"/>
      <c r="E33" s="6"/>
      <c r="F33" s="6"/>
      <c r="G33" s="6"/>
    </row>
    <row r="34" spans="1:7" x14ac:dyDescent="0.2">
      <c r="A34" s="6"/>
      <c r="B34" s="6"/>
      <c r="C34" s="6"/>
      <c r="D34" s="6"/>
      <c r="E34" s="6"/>
      <c r="F34" s="6"/>
      <c r="G34" s="6"/>
    </row>
    <row r="35" spans="1:7" x14ac:dyDescent="0.2">
      <c r="A35" s="6"/>
      <c r="B35" s="6"/>
      <c r="C35" s="6"/>
      <c r="D35" s="6"/>
      <c r="E35" s="6"/>
      <c r="F35" s="6"/>
      <c r="G35" s="6"/>
    </row>
  </sheetData>
  <mergeCells count="32">
    <mergeCell ref="F24:G24"/>
    <mergeCell ref="F29:G29"/>
    <mergeCell ref="F30:G30"/>
    <mergeCell ref="F31:G31"/>
    <mergeCell ref="F25:G25"/>
    <mergeCell ref="F26:G26"/>
    <mergeCell ref="F27:G27"/>
    <mergeCell ref="F28:G28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11:G11"/>
    <mergeCell ref="A1:G1"/>
    <mergeCell ref="C3:C4"/>
    <mergeCell ref="D3:D4"/>
    <mergeCell ref="F3:G3"/>
    <mergeCell ref="F4:G4"/>
    <mergeCell ref="F5:G5"/>
    <mergeCell ref="F6:G6"/>
    <mergeCell ref="F7:G7"/>
    <mergeCell ref="F8:G8"/>
    <mergeCell ref="F9:G9"/>
    <mergeCell ref="F10:G10"/>
  </mergeCells>
  <phoneticPr fontId="2" type="noConversion"/>
  <pageMargins left="0.3" right="0.3" top="0.3" bottom="0.3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H5" sqref="H5"/>
    </sheetView>
  </sheetViews>
  <sheetFormatPr defaultColWidth="9.140625" defaultRowHeight="11.25" x14ac:dyDescent="0.2"/>
  <cols>
    <col min="1" max="1" width="6" style="9" bestFit="1" customWidth="1"/>
    <col min="2" max="2" width="20.7109375" style="9" customWidth="1"/>
    <col min="3" max="3" width="9.42578125" style="14" bestFit="1" customWidth="1"/>
    <col min="4" max="4" width="7.42578125" style="9" bestFit="1" customWidth="1"/>
    <col min="5" max="5" width="5.7109375" style="15" bestFit="1" customWidth="1"/>
    <col min="6" max="6" width="6.5703125" style="15" bestFit="1" customWidth="1"/>
    <col min="7" max="7" width="7.85546875" style="15" bestFit="1" customWidth="1"/>
    <col min="8" max="8" width="8.28515625" style="14" bestFit="1" customWidth="1"/>
    <col min="9" max="9" width="7.85546875" style="15" bestFit="1" customWidth="1"/>
    <col min="10" max="10" width="6.5703125" style="15" bestFit="1" customWidth="1"/>
    <col min="11" max="13" width="10.85546875" style="15" bestFit="1" customWidth="1"/>
    <col min="14" max="14" width="9" style="9" bestFit="1" customWidth="1"/>
    <col min="15" max="15" width="8.7109375" style="9" bestFit="1" customWidth="1"/>
    <col min="16" max="16384" width="9.140625" style="9"/>
  </cols>
  <sheetData>
    <row r="1" spans="1:15" ht="15.75" x14ac:dyDescent="0.25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x14ac:dyDescent="0.2">
      <c r="A2" s="10" t="s">
        <v>14</v>
      </c>
      <c r="B2" s="10" t="s">
        <v>15</v>
      </c>
      <c r="C2" s="11" t="s">
        <v>16</v>
      </c>
      <c r="D2" s="10" t="s">
        <v>17</v>
      </c>
      <c r="E2" s="12" t="s">
        <v>18</v>
      </c>
      <c r="F2" s="12" t="s">
        <v>19</v>
      </c>
      <c r="G2" s="12" t="s">
        <v>20</v>
      </c>
      <c r="H2" s="11" t="s">
        <v>21</v>
      </c>
      <c r="I2" s="12" t="s">
        <v>18</v>
      </c>
      <c r="J2" s="12" t="s">
        <v>19</v>
      </c>
      <c r="K2" s="12" t="s">
        <v>20</v>
      </c>
      <c r="L2" s="12" t="s">
        <v>22</v>
      </c>
      <c r="M2" s="12" t="s">
        <v>23</v>
      </c>
      <c r="N2" s="10" t="s">
        <v>24</v>
      </c>
      <c r="O2" s="10" t="s">
        <v>25</v>
      </c>
    </row>
    <row r="3" spans="1:15" x14ac:dyDescent="0.2">
      <c r="A3" s="9" t="s">
        <v>27</v>
      </c>
      <c r="B3" s="13" t="s">
        <v>28</v>
      </c>
      <c r="C3" s="14">
        <v>42674</v>
      </c>
      <c r="D3" s="9">
        <v>500</v>
      </c>
      <c r="E3" s="15">
        <v>10</v>
      </c>
      <c r="F3" s="15">
        <v>100</v>
      </c>
      <c r="G3" s="15">
        <f>D3*E3+F3</f>
        <v>5100</v>
      </c>
      <c r="H3" s="14">
        <v>42855</v>
      </c>
      <c r="I3" s="15">
        <v>20</v>
      </c>
      <c r="J3" s="15">
        <v>100</v>
      </c>
      <c r="K3" s="15">
        <f>D3*I3+J3</f>
        <v>10100</v>
      </c>
      <c r="L3" s="16" t="str">
        <f>IF(K3&lt;G3, K3-G3, "")</f>
        <v/>
      </c>
      <c r="M3" s="16">
        <f>IF(K3&gt;G3, K3-G3, "")</f>
        <v>5000</v>
      </c>
      <c r="N3" s="17">
        <f>H3-C3</f>
        <v>181</v>
      </c>
      <c r="O3" s="18">
        <f>K3/G3-1</f>
        <v>0.98039215686274517</v>
      </c>
    </row>
    <row r="4" spans="1:15" x14ac:dyDescent="0.2">
      <c r="A4" s="9" t="s">
        <v>29</v>
      </c>
      <c r="B4" s="13" t="s">
        <v>30</v>
      </c>
      <c r="C4" s="14">
        <v>42719</v>
      </c>
      <c r="D4" s="9">
        <v>250</v>
      </c>
      <c r="E4" s="15">
        <v>25</v>
      </c>
      <c r="F4" s="15">
        <v>100</v>
      </c>
      <c r="G4" s="15">
        <f>D4*E4+F4</f>
        <v>6350</v>
      </c>
      <c r="H4" s="14">
        <v>43100</v>
      </c>
      <c r="I4" s="15">
        <v>20</v>
      </c>
      <c r="J4" s="15">
        <v>100</v>
      </c>
      <c r="K4" s="15">
        <f>D4*I4+J4</f>
        <v>5100</v>
      </c>
      <c r="L4" s="16">
        <f>IF(K4&lt;G4, K4-G4, "")</f>
        <v>-1250</v>
      </c>
      <c r="M4" s="16" t="str">
        <f>IF(K4&gt;G4, K4-G4, "")</f>
        <v/>
      </c>
      <c r="N4" s="17">
        <f>H4-C4</f>
        <v>381</v>
      </c>
      <c r="O4" s="18">
        <f>K4/G4-1</f>
        <v>-0.19685039370078738</v>
      </c>
    </row>
    <row r="5" spans="1:15" s="19" customFormat="1" x14ac:dyDescent="0.2">
      <c r="B5" s="20"/>
      <c r="C5" s="21"/>
      <c r="E5" s="22"/>
      <c r="F5" s="22"/>
      <c r="G5" s="22"/>
      <c r="H5" s="21"/>
      <c r="I5" s="22"/>
      <c r="J5" s="22"/>
      <c r="K5" s="22"/>
      <c r="L5" s="22"/>
      <c r="M5" s="22"/>
      <c r="N5" s="24"/>
    </row>
    <row r="6" spans="1:15" s="19" customFormat="1" x14ac:dyDescent="0.2">
      <c r="C6" s="21"/>
      <c r="E6" s="22"/>
      <c r="F6" s="22"/>
      <c r="G6" s="22"/>
      <c r="H6" s="21"/>
      <c r="I6" s="22"/>
      <c r="J6" s="22"/>
      <c r="K6" s="22"/>
      <c r="L6" s="23"/>
      <c r="M6" s="23"/>
    </row>
    <row r="7" spans="1:15" s="19" customFormat="1" x14ac:dyDescent="0.2">
      <c r="C7" s="21"/>
      <c r="E7" s="22"/>
      <c r="F7" s="22"/>
      <c r="G7" s="22"/>
      <c r="H7" s="21"/>
      <c r="I7" s="22"/>
      <c r="J7" s="22"/>
      <c r="K7" s="22"/>
      <c r="L7" s="23"/>
      <c r="M7" s="23"/>
    </row>
    <row r="8" spans="1:15" x14ac:dyDescent="0.2">
      <c r="K8" s="25" t="s">
        <v>31</v>
      </c>
      <c r="L8" s="26">
        <f>SUM(L3:L4)</f>
        <v>-1250</v>
      </c>
      <c r="M8" s="26">
        <f>SUM(M3:M4)</f>
        <v>5000</v>
      </c>
      <c r="N8" s="27" t="s">
        <v>32</v>
      </c>
      <c r="O8" s="28">
        <f>AVERAGE(O3:O4)</f>
        <v>0.39177088158097889</v>
      </c>
    </row>
    <row r="10" spans="1:15" x14ac:dyDescent="0.2">
      <c r="E10" s="22"/>
    </row>
  </sheetData>
  <mergeCells count="1">
    <mergeCell ref="A1:O1"/>
  </mergeCells>
  <phoneticPr fontId="2" type="noConversion"/>
  <pageMargins left="0.25" right="0.25" top="0.25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X22" sqref="X22"/>
    </sheetView>
  </sheetViews>
  <sheetFormatPr defaultColWidth="9.140625" defaultRowHeight="11.25" x14ac:dyDescent="0.2"/>
  <cols>
    <col min="1" max="1" width="8.7109375" style="30" bestFit="1" customWidth="1"/>
    <col min="2" max="2" width="7.42578125" style="49" bestFit="1" customWidth="1"/>
    <col min="3" max="3" width="8.28515625" style="50" bestFit="1" customWidth="1"/>
    <col min="4" max="4" width="7" style="50" bestFit="1" customWidth="1"/>
    <col min="5" max="5" width="8.85546875" style="50" bestFit="1" customWidth="1"/>
    <col min="6" max="6" width="7.140625" style="30" bestFit="1" customWidth="1"/>
    <col min="7" max="9" width="7.42578125" style="30" bestFit="1" customWidth="1"/>
    <col min="10" max="11" width="4.85546875" style="30" bestFit="1" customWidth="1"/>
    <col min="12" max="13" width="5.42578125" style="30" bestFit="1" customWidth="1"/>
    <col min="14" max="14" width="6.85546875" style="31" bestFit="1" customWidth="1"/>
    <col min="15" max="15" width="6" style="33" bestFit="1" customWidth="1"/>
    <col min="16" max="16" width="6.7109375" style="33" bestFit="1" customWidth="1"/>
    <col min="17" max="18" width="4.5703125" style="31" bestFit="1" customWidth="1"/>
    <col min="19" max="19" width="7.42578125" style="32" bestFit="1" customWidth="1"/>
    <col min="20" max="20" width="6.5703125" style="33" bestFit="1" customWidth="1"/>
    <col min="21" max="16384" width="9.140625" style="30"/>
  </cols>
  <sheetData>
    <row r="1" spans="1:20" x14ac:dyDescent="0.2">
      <c r="B1" s="86" t="s">
        <v>33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  <c r="O1" s="84" t="s">
        <v>34</v>
      </c>
      <c r="P1" s="85"/>
    </row>
    <row r="2" spans="1:20" s="34" customFormat="1" x14ac:dyDescent="0.2">
      <c r="B2" s="35"/>
      <c r="C2" s="36" t="s">
        <v>35</v>
      </c>
      <c r="D2" s="36" t="s">
        <v>35</v>
      </c>
      <c r="E2" s="36" t="s">
        <v>35</v>
      </c>
      <c r="F2" s="10"/>
      <c r="G2" s="37" t="s">
        <v>36</v>
      </c>
      <c r="H2" s="10"/>
      <c r="I2" s="37" t="s">
        <v>36</v>
      </c>
      <c r="J2" s="10"/>
      <c r="K2" s="10"/>
      <c r="L2" s="10" t="s">
        <v>37</v>
      </c>
      <c r="M2" s="10" t="s">
        <v>37</v>
      </c>
      <c r="N2" s="38" t="s">
        <v>38</v>
      </c>
      <c r="O2" s="39" t="s">
        <v>39</v>
      </c>
      <c r="P2" s="39" t="s">
        <v>65</v>
      </c>
      <c r="Q2" s="40"/>
      <c r="R2" s="40"/>
      <c r="S2" s="41" t="s">
        <v>40</v>
      </c>
      <c r="T2" s="42"/>
    </row>
    <row r="3" spans="1:20" s="34" customFormat="1" x14ac:dyDescent="0.2">
      <c r="B3" s="35"/>
      <c r="C3" s="36" t="s">
        <v>41</v>
      </c>
      <c r="D3" s="36" t="s">
        <v>41</v>
      </c>
      <c r="E3" s="36" t="s">
        <v>41</v>
      </c>
      <c r="F3" s="10"/>
      <c r="G3" s="37" t="s">
        <v>41</v>
      </c>
      <c r="H3" s="10"/>
      <c r="I3" s="37" t="s">
        <v>41</v>
      </c>
      <c r="J3" s="10" t="s">
        <v>37</v>
      </c>
      <c r="K3" s="10" t="s">
        <v>37</v>
      </c>
      <c r="L3" s="10" t="s">
        <v>42</v>
      </c>
      <c r="M3" s="10" t="s">
        <v>42</v>
      </c>
      <c r="N3" s="38" t="s">
        <v>43</v>
      </c>
      <c r="O3" s="43" t="s">
        <v>44</v>
      </c>
      <c r="P3" s="43" t="s">
        <v>44</v>
      </c>
      <c r="Q3" s="44"/>
      <c r="R3" s="44"/>
      <c r="S3" s="41" t="s">
        <v>41</v>
      </c>
      <c r="T3" s="42" t="s">
        <v>45</v>
      </c>
    </row>
    <row r="4" spans="1:20" s="34" customFormat="1" x14ac:dyDescent="0.2">
      <c r="A4" s="27" t="s">
        <v>46</v>
      </c>
      <c r="B4" s="35" t="s">
        <v>47</v>
      </c>
      <c r="C4" s="36" t="s">
        <v>48</v>
      </c>
      <c r="D4" s="36" t="s">
        <v>49</v>
      </c>
      <c r="E4" s="36" t="s">
        <v>50</v>
      </c>
      <c r="F4" s="10" t="s">
        <v>51</v>
      </c>
      <c r="G4" s="37" t="s">
        <v>48</v>
      </c>
      <c r="H4" s="10" t="s">
        <v>52</v>
      </c>
      <c r="I4" s="37" t="s">
        <v>48</v>
      </c>
      <c r="J4" s="10" t="s">
        <v>53</v>
      </c>
      <c r="K4" s="10" t="s">
        <v>54</v>
      </c>
      <c r="L4" s="10" t="s">
        <v>55</v>
      </c>
      <c r="M4" s="10" t="s">
        <v>56</v>
      </c>
      <c r="N4" s="38" t="s">
        <v>57</v>
      </c>
      <c r="O4" s="43" t="s">
        <v>58</v>
      </c>
      <c r="P4" s="43" t="s">
        <v>58</v>
      </c>
      <c r="Q4" s="44" t="s">
        <v>59</v>
      </c>
      <c r="R4" s="44" t="s">
        <v>60</v>
      </c>
      <c r="S4" s="41" t="s">
        <v>47</v>
      </c>
      <c r="T4" s="42" t="s">
        <v>61</v>
      </c>
    </row>
    <row r="5" spans="1:20" x14ac:dyDescent="0.2">
      <c r="A5" s="65">
        <v>42951</v>
      </c>
      <c r="B5" s="69">
        <v>22092.81</v>
      </c>
      <c r="C5" s="63">
        <v>262.5</v>
      </c>
      <c r="D5" s="66">
        <v>66.709999999999994</v>
      </c>
      <c r="E5" s="66">
        <v>25.61</v>
      </c>
      <c r="F5" s="70">
        <v>2476.83</v>
      </c>
      <c r="G5" s="71">
        <v>1.9133530196997484E-3</v>
      </c>
      <c r="H5" s="70">
        <v>6351.56</v>
      </c>
      <c r="I5" s="71">
        <v>-3.6268487202494315E-3</v>
      </c>
      <c r="J5" s="19">
        <v>1522</v>
      </c>
      <c r="K5" s="19">
        <v>1546</v>
      </c>
      <c r="L5" s="19">
        <v>388</v>
      </c>
      <c r="M5" s="19">
        <v>131</v>
      </c>
      <c r="N5" s="19">
        <v>0.68</v>
      </c>
      <c r="O5" s="48">
        <v>1.06</v>
      </c>
      <c r="P5" s="67">
        <v>2.85</v>
      </c>
      <c r="Q5" s="67">
        <v>0.98447606727037518</v>
      </c>
      <c r="R5" s="67">
        <v>1.0157687253613665</v>
      </c>
      <c r="S5" s="71">
        <v>1.2024565844461099E-2</v>
      </c>
      <c r="T5" s="67">
        <v>1.79</v>
      </c>
    </row>
    <row r="6" spans="1:20" x14ac:dyDescent="0.2">
      <c r="A6" s="65">
        <v>42958</v>
      </c>
      <c r="B6" s="69">
        <v>21858.32</v>
      </c>
      <c r="C6" s="63">
        <v>-234.4900000000016</v>
      </c>
      <c r="D6" s="66">
        <v>14.31</v>
      </c>
      <c r="E6" s="66">
        <v>135.38999999999999</v>
      </c>
      <c r="F6" s="70">
        <v>2441.3200000000002</v>
      </c>
      <c r="G6" s="71">
        <v>-1.4336874149618595E-2</v>
      </c>
      <c r="H6" s="70">
        <v>6256.56</v>
      </c>
      <c r="I6" s="71">
        <v>-1.4956955456612242E-2</v>
      </c>
      <c r="J6" s="19">
        <v>561</v>
      </c>
      <c r="K6" s="19">
        <v>2527</v>
      </c>
      <c r="L6" s="19">
        <v>259</v>
      </c>
      <c r="M6" s="19">
        <v>231</v>
      </c>
      <c r="N6" s="19">
        <v>0.81</v>
      </c>
      <c r="O6" s="48">
        <v>1.03</v>
      </c>
      <c r="P6" s="67">
        <v>2.82</v>
      </c>
      <c r="Q6" s="67">
        <v>0.222002374356945</v>
      </c>
      <c r="R6" s="67">
        <v>4.5044563279857401</v>
      </c>
      <c r="S6" s="71">
        <v>-1.0613860346420423E-2</v>
      </c>
      <c r="T6" s="67">
        <v>1.7899999999999998</v>
      </c>
    </row>
    <row r="7" spans="1:20" x14ac:dyDescent="0.2">
      <c r="A7" s="65">
        <v>42965</v>
      </c>
      <c r="B7" s="69">
        <v>21674.51</v>
      </c>
      <c r="C7" s="63">
        <v>-183.81000000000131</v>
      </c>
      <c r="D7" s="68">
        <v>-76.22</v>
      </c>
      <c r="E7" s="68">
        <v>29.24</v>
      </c>
      <c r="F7" s="70">
        <v>2425.5500000000002</v>
      </c>
      <c r="G7" s="71">
        <v>-6.4596202054626461E-3</v>
      </c>
      <c r="H7" s="70">
        <v>6216.53</v>
      </c>
      <c r="I7" s="71">
        <v>-6.3980845704350031E-3</v>
      </c>
      <c r="J7" s="19">
        <v>1386</v>
      </c>
      <c r="K7" s="19">
        <v>1678</v>
      </c>
      <c r="L7" s="19">
        <v>164</v>
      </c>
      <c r="M7" s="19">
        <v>245</v>
      </c>
      <c r="N7" s="19">
        <v>0.71</v>
      </c>
      <c r="O7" s="48">
        <v>1</v>
      </c>
      <c r="P7" s="67">
        <v>2.8</v>
      </c>
      <c r="Q7" s="67">
        <v>0.8259833134684148</v>
      </c>
      <c r="R7" s="67">
        <v>1.2106782106782106</v>
      </c>
      <c r="S7" s="71">
        <v>-8.4091549579291547E-3</v>
      </c>
      <c r="T7" s="67">
        <v>1.7999999999999998</v>
      </c>
    </row>
    <row r="8" spans="1:20" x14ac:dyDescent="0.2">
      <c r="A8" s="65">
        <v>42972</v>
      </c>
      <c r="B8" s="69">
        <v>21813.67</v>
      </c>
      <c r="C8" s="63">
        <v>139.15999999999985</v>
      </c>
      <c r="D8" s="66">
        <v>30.27</v>
      </c>
      <c r="E8" s="66">
        <v>-5.2699999999967986</v>
      </c>
      <c r="F8" s="70">
        <v>2443.0500000000002</v>
      </c>
      <c r="G8" s="71">
        <v>7.2148584857043563E-3</v>
      </c>
      <c r="H8" s="70">
        <v>6265.64</v>
      </c>
      <c r="I8" s="71">
        <v>7.8999055743318447E-3</v>
      </c>
      <c r="J8" s="19">
        <v>2126</v>
      </c>
      <c r="K8" s="19">
        <v>944</v>
      </c>
      <c r="L8" s="19">
        <v>207</v>
      </c>
      <c r="M8" s="19">
        <v>203</v>
      </c>
      <c r="N8" s="19">
        <v>0.61</v>
      </c>
      <c r="O8" s="48">
        <v>0.99</v>
      </c>
      <c r="P8" s="67">
        <v>2.77</v>
      </c>
      <c r="Q8" s="67">
        <v>2.2521186440677967</v>
      </c>
      <c r="R8" s="67">
        <v>0.44402634054562556</v>
      </c>
      <c r="S8" s="71">
        <v>6.4204450296685422E-3</v>
      </c>
      <c r="T8" s="67">
        <v>1.78</v>
      </c>
    </row>
    <row r="9" spans="1:20" x14ac:dyDescent="0.2">
      <c r="A9" s="65">
        <v>42979</v>
      </c>
      <c r="B9" s="69">
        <v>21987.56</v>
      </c>
      <c r="C9" s="63">
        <v>173.89000000000306</v>
      </c>
      <c r="D9" s="66">
        <v>39.46</v>
      </c>
      <c r="E9" s="66">
        <v>-234.25</v>
      </c>
      <c r="F9" s="70">
        <v>2476.5500000000002</v>
      </c>
      <c r="G9" s="71">
        <v>1.3712367737050091E-2</v>
      </c>
      <c r="H9" s="70">
        <v>6435.33</v>
      </c>
      <c r="I9" s="71">
        <v>2.7082628430615152E-2</v>
      </c>
      <c r="J9" s="19">
        <v>2210</v>
      </c>
      <c r="K9" s="19">
        <v>867</v>
      </c>
      <c r="L9" s="19">
        <v>285</v>
      </c>
      <c r="M9" s="19">
        <v>115</v>
      </c>
      <c r="N9" s="19">
        <v>0.56999999999999995</v>
      </c>
      <c r="O9" s="48">
        <v>1</v>
      </c>
      <c r="P9" s="67">
        <v>2.75</v>
      </c>
      <c r="Q9" s="67">
        <v>2.5490196078431371</v>
      </c>
      <c r="R9" s="67">
        <v>0.3923076923076923</v>
      </c>
      <c r="S9" s="71">
        <v>7.9716067951887126E-3</v>
      </c>
      <c r="T9" s="67">
        <v>1.75</v>
      </c>
    </row>
    <row r="10" spans="1:20" x14ac:dyDescent="0.2">
      <c r="A10" s="65">
        <v>42986</v>
      </c>
      <c r="B10" s="69">
        <v>21797.79</v>
      </c>
      <c r="C10" s="63">
        <v>-189.77000000000044</v>
      </c>
      <c r="D10" s="66">
        <v>13.01</v>
      </c>
      <c r="E10" s="66">
        <v>259.58</v>
      </c>
      <c r="F10" s="70">
        <v>2461.4299999999998</v>
      </c>
      <c r="G10" s="71">
        <v>-6.1052674082898717E-3</v>
      </c>
      <c r="H10" s="70">
        <v>6360.19</v>
      </c>
      <c r="I10" s="71">
        <v>-1.1676168898875461E-2</v>
      </c>
      <c r="J10" s="19">
        <v>1227</v>
      </c>
      <c r="K10" s="19">
        <v>1839</v>
      </c>
      <c r="L10" s="19">
        <v>280</v>
      </c>
      <c r="M10" s="19">
        <v>88</v>
      </c>
      <c r="N10" s="19">
        <v>0.63</v>
      </c>
      <c r="O10" s="48">
        <v>1.03</v>
      </c>
      <c r="P10" s="67">
        <v>2.69</v>
      </c>
      <c r="Q10" s="67">
        <v>0.66721044045677003</v>
      </c>
      <c r="R10" s="67">
        <v>1.4987775061124695</v>
      </c>
      <c r="S10" s="71">
        <v>-8.6307894100118299E-3</v>
      </c>
      <c r="T10" s="67">
        <v>1.66</v>
      </c>
    </row>
    <row r="11" spans="1:20" x14ac:dyDescent="0.2">
      <c r="A11" s="65">
        <v>42993</v>
      </c>
      <c r="B11" s="69">
        <v>22268.34</v>
      </c>
      <c r="C11" s="63">
        <v>470.54999999999927</v>
      </c>
      <c r="D11" s="68">
        <v>64.86</v>
      </c>
      <c r="E11" s="68">
        <v>63.01</v>
      </c>
      <c r="F11" s="70">
        <v>2500.23</v>
      </c>
      <c r="G11" s="71">
        <v>1.5763194565760585E-2</v>
      </c>
      <c r="H11" s="70">
        <v>6448.47</v>
      </c>
      <c r="I11" s="71">
        <v>1.3880088487922659E-2</v>
      </c>
      <c r="J11" s="19">
        <v>2097</v>
      </c>
      <c r="K11" s="19">
        <v>945</v>
      </c>
      <c r="L11" s="19">
        <v>373</v>
      </c>
      <c r="M11" s="19">
        <v>33</v>
      </c>
      <c r="N11" s="19">
        <v>0.6</v>
      </c>
      <c r="O11" s="48">
        <v>1.03</v>
      </c>
      <c r="P11" s="67">
        <v>2.77</v>
      </c>
      <c r="Q11" s="67">
        <v>2.2190476190476192</v>
      </c>
      <c r="R11" s="67">
        <v>0.45064377682403434</v>
      </c>
      <c r="S11" s="71">
        <v>2.1587050797351459E-2</v>
      </c>
      <c r="T11" s="67">
        <v>1.74</v>
      </c>
    </row>
    <row r="12" spans="1:20" x14ac:dyDescent="0.2">
      <c r="A12" s="65">
        <v>43000</v>
      </c>
      <c r="B12" s="69">
        <v>22349.59</v>
      </c>
      <c r="C12" s="63">
        <v>81.25</v>
      </c>
      <c r="D12" s="68">
        <v>-9.64</v>
      </c>
      <c r="E12" s="68">
        <v>-53.5</v>
      </c>
      <c r="F12" s="70">
        <v>2502.2199999999998</v>
      </c>
      <c r="G12" s="71">
        <v>7.9592677473661055E-4</v>
      </c>
      <c r="H12" s="70">
        <v>6426.92</v>
      </c>
      <c r="I12" s="71">
        <v>-3.3418779958657163E-3</v>
      </c>
      <c r="J12" s="19">
        <v>1749</v>
      </c>
      <c r="K12" s="19">
        <v>1317</v>
      </c>
      <c r="L12" s="19">
        <v>370</v>
      </c>
      <c r="M12" s="19">
        <v>53</v>
      </c>
      <c r="N12" s="19">
        <v>0.66</v>
      </c>
      <c r="O12" s="48">
        <v>1.02</v>
      </c>
      <c r="P12" s="67">
        <v>2.81</v>
      </c>
      <c r="Q12" s="67">
        <v>1.328018223234624</v>
      </c>
      <c r="R12" s="67">
        <v>0.75300171526586623</v>
      </c>
      <c r="S12" s="71">
        <v>3.6486778987567803E-3</v>
      </c>
      <c r="T12" s="67">
        <v>1.79</v>
      </c>
    </row>
    <row r="13" spans="1:20" x14ac:dyDescent="0.2">
      <c r="A13" s="65">
        <v>43007</v>
      </c>
      <c r="B13" s="69">
        <v>22405.09</v>
      </c>
      <c r="C13" s="63">
        <v>55.5</v>
      </c>
      <c r="D13" s="66">
        <v>23.89</v>
      </c>
      <c r="E13" s="66">
        <v>152.51</v>
      </c>
      <c r="F13" s="70">
        <v>2519.36</v>
      </c>
      <c r="G13" s="71">
        <v>6.8499172734612923E-3</v>
      </c>
      <c r="H13" s="70">
        <v>6495.96</v>
      </c>
      <c r="I13" s="71">
        <v>1.0742315136955227E-2</v>
      </c>
      <c r="J13" s="19">
        <v>1967</v>
      </c>
      <c r="K13" s="19">
        <v>1102</v>
      </c>
      <c r="L13" s="19">
        <v>394</v>
      </c>
      <c r="M13" s="19">
        <v>49</v>
      </c>
      <c r="N13" s="48">
        <v>0.61</v>
      </c>
      <c r="O13" s="48">
        <v>1.04</v>
      </c>
      <c r="P13" s="67">
        <v>2.83</v>
      </c>
      <c r="Q13" s="67">
        <v>1.7849364791288567</v>
      </c>
      <c r="R13" s="67">
        <v>0.56024402643619731</v>
      </c>
      <c r="S13" s="71">
        <v>2.4832670308494453E-3</v>
      </c>
      <c r="T13" s="67">
        <v>1.79</v>
      </c>
    </row>
    <row r="14" spans="1:20" x14ac:dyDescent="0.2">
      <c r="A14" s="65">
        <v>43014</v>
      </c>
      <c r="B14" s="69">
        <v>22773.67</v>
      </c>
      <c r="C14" s="63">
        <v>368.57999999999811</v>
      </c>
      <c r="D14" s="66">
        <v>-1.72</v>
      </c>
      <c r="E14" s="66">
        <v>-12.6</v>
      </c>
      <c r="F14" s="70">
        <v>2549.33</v>
      </c>
      <c r="G14" s="71">
        <v>1.1895878318302966E-2</v>
      </c>
      <c r="H14" s="70">
        <v>6590.18</v>
      </c>
      <c r="I14" s="71">
        <v>1.4504399657633504E-2</v>
      </c>
      <c r="J14" s="19">
        <v>1754</v>
      </c>
      <c r="K14" s="19">
        <v>1307</v>
      </c>
      <c r="L14" s="19">
        <v>528</v>
      </c>
      <c r="M14" s="19">
        <v>47</v>
      </c>
      <c r="N14" s="48">
        <v>0.65</v>
      </c>
      <c r="O14" s="48">
        <v>1.04</v>
      </c>
      <c r="P14" s="67">
        <v>2.88</v>
      </c>
      <c r="Q14" s="67">
        <v>1.3420045906656466</v>
      </c>
      <c r="R14" s="67">
        <v>0.74515393386545037</v>
      </c>
      <c r="S14" s="71">
        <v>1.6450726151959083E-2</v>
      </c>
      <c r="T14" s="67">
        <v>1.8399999999999999</v>
      </c>
    </row>
    <row r="15" spans="1:20" x14ac:dyDescent="0.2">
      <c r="A15" s="65">
        <v>43021</v>
      </c>
      <c r="B15" s="69">
        <v>22871.72</v>
      </c>
      <c r="C15" s="63">
        <v>98.05000000000291</v>
      </c>
      <c r="D15" s="66">
        <v>30.71</v>
      </c>
      <c r="E15" s="66">
        <v>85.24</v>
      </c>
      <c r="F15" s="70">
        <v>2553.17</v>
      </c>
      <c r="G15" s="71">
        <v>1.5062781201335973E-3</v>
      </c>
      <c r="H15" s="70">
        <v>6605.8</v>
      </c>
      <c r="I15" s="71">
        <v>2.3701932268920256E-3</v>
      </c>
      <c r="J15" s="19">
        <v>1794</v>
      </c>
      <c r="K15" s="19">
        <v>1239</v>
      </c>
      <c r="L15" s="19">
        <v>472</v>
      </c>
      <c r="M15" s="19">
        <v>68</v>
      </c>
      <c r="N15" s="48">
        <v>0.75</v>
      </c>
      <c r="O15" s="48">
        <v>1.07</v>
      </c>
      <c r="P15" s="67">
        <v>2.86</v>
      </c>
      <c r="Q15" s="67">
        <v>1.4479418886198547</v>
      </c>
      <c r="R15" s="67">
        <v>0.69063545150501671</v>
      </c>
      <c r="S15" s="71">
        <v>4.3054105903881368E-3</v>
      </c>
      <c r="T15" s="67">
        <v>1.7899999999999998</v>
      </c>
    </row>
    <row r="16" spans="1:20" x14ac:dyDescent="0.2">
      <c r="A16" s="65">
        <v>43028</v>
      </c>
      <c r="B16" s="69">
        <v>23328.63</v>
      </c>
      <c r="C16" s="63">
        <v>456.90999999999985</v>
      </c>
      <c r="D16" s="66">
        <v>165.59</v>
      </c>
      <c r="E16" s="66">
        <v>-54.670000000001892</v>
      </c>
      <c r="F16" s="70">
        <v>2575.21</v>
      </c>
      <c r="G16" s="71">
        <v>8.632405989417169E-3</v>
      </c>
      <c r="H16" s="70">
        <v>6629.05</v>
      </c>
      <c r="I16" s="71">
        <v>3.5196342608010411E-3</v>
      </c>
      <c r="J16" s="19">
        <v>1623</v>
      </c>
      <c r="K16" s="19">
        <v>1433</v>
      </c>
      <c r="L16" s="19">
        <v>467</v>
      </c>
      <c r="M16" s="19">
        <v>93</v>
      </c>
      <c r="N16" s="48">
        <v>0.67</v>
      </c>
      <c r="O16" s="48">
        <v>1.08</v>
      </c>
      <c r="P16" s="67">
        <v>2.84</v>
      </c>
      <c r="Q16" s="67">
        <v>1.1325889741800419</v>
      </c>
      <c r="R16" s="67">
        <v>0.88293284041897724</v>
      </c>
      <c r="S16" s="71">
        <v>1.997707212225408E-2</v>
      </c>
      <c r="T16" s="67">
        <v>1.7599999999999998</v>
      </c>
    </row>
    <row r="17" spans="1:20" x14ac:dyDescent="0.2">
      <c r="A17" s="65">
        <v>43035</v>
      </c>
      <c r="B17" s="69">
        <v>23434.19</v>
      </c>
      <c r="C17" s="63">
        <v>105.55999999999767</v>
      </c>
      <c r="D17" s="68">
        <v>33.33</v>
      </c>
      <c r="E17" s="68">
        <v>-85.45</v>
      </c>
      <c r="F17" s="70">
        <v>2581.0700000000002</v>
      </c>
      <c r="G17" s="71">
        <v>2.2755425771101567E-3</v>
      </c>
      <c r="H17" s="70">
        <v>6701.26</v>
      </c>
      <c r="I17" s="71">
        <v>1.0892963546812906E-2</v>
      </c>
      <c r="J17" s="19">
        <v>1192</v>
      </c>
      <c r="K17" s="19">
        <v>1879</v>
      </c>
      <c r="L17" s="19">
        <v>485</v>
      </c>
      <c r="M17" s="19">
        <v>190</v>
      </c>
      <c r="N17" s="19">
        <v>0.62</v>
      </c>
      <c r="O17" s="48">
        <v>1.0900000000000001</v>
      </c>
      <c r="P17" s="67">
        <v>2.93</v>
      </c>
      <c r="Q17" s="67">
        <v>0.63437998935604045</v>
      </c>
      <c r="R17" s="67">
        <v>1.5763422818791946</v>
      </c>
      <c r="S17" s="71">
        <v>4.5249120929946596E-3</v>
      </c>
      <c r="T17" s="67">
        <v>1.84</v>
      </c>
    </row>
    <row r="18" spans="1:20" x14ac:dyDescent="0.2">
      <c r="A18" s="65">
        <v>43042</v>
      </c>
      <c r="B18" s="69">
        <v>23539.19</v>
      </c>
      <c r="C18" s="63">
        <v>105</v>
      </c>
      <c r="D18" s="66">
        <v>22.93</v>
      </c>
      <c r="E18" s="66">
        <v>9.23</v>
      </c>
      <c r="F18" s="70">
        <v>2587.84</v>
      </c>
      <c r="G18" s="71">
        <v>2.6229431979760687E-3</v>
      </c>
      <c r="H18" s="70">
        <v>6764.44</v>
      </c>
      <c r="I18" s="71">
        <v>9.4280777047897057E-3</v>
      </c>
      <c r="J18" s="19">
        <v>1518</v>
      </c>
      <c r="K18" s="19">
        <v>1559</v>
      </c>
      <c r="L18" s="19">
        <v>434</v>
      </c>
      <c r="M18" s="19">
        <v>186</v>
      </c>
      <c r="N18" s="19">
        <v>0.64</v>
      </c>
      <c r="O18" s="48">
        <v>1.1399999999999999</v>
      </c>
      <c r="P18" s="67">
        <v>2.85</v>
      </c>
      <c r="Q18" s="67">
        <v>0.97370109044259145</v>
      </c>
      <c r="R18" s="67">
        <v>1.0270092226613965</v>
      </c>
      <c r="S18" s="71">
        <v>4.4806327848327943E-3</v>
      </c>
      <c r="T18" s="67">
        <v>1.7100000000000002</v>
      </c>
    </row>
    <row r="19" spans="1:20" x14ac:dyDescent="0.2">
      <c r="A19" s="65">
        <v>43049</v>
      </c>
      <c r="B19" s="69">
        <v>23422.21</v>
      </c>
      <c r="C19" s="63">
        <v>-116.97999999999956</v>
      </c>
      <c r="D19" s="66">
        <v>-39.729999999999997</v>
      </c>
      <c r="E19" s="66">
        <v>17.489999999999998</v>
      </c>
      <c r="F19" s="70">
        <v>2582.3000000000002</v>
      </c>
      <c r="G19" s="71">
        <v>-2.1407815011746933E-3</v>
      </c>
      <c r="H19" s="70">
        <v>6750.94</v>
      </c>
      <c r="I19" s="71">
        <v>-1.9957306148032927E-3</v>
      </c>
      <c r="J19" s="19">
        <v>1275</v>
      </c>
      <c r="K19" s="19">
        <v>1786</v>
      </c>
      <c r="L19" s="19">
        <v>356</v>
      </c>
      <c r="M19" s="19">
        <v>205</v>
      </c>
      <c r="N19" s="19">
        <v>0.64</v>
      </c>
      <c r="O19" s="48">
        <v>1.2</v>
      </c>
      <c r="P19" s="67">
        <v>2.81</v>
      </c>
      <c r="Q19" s="67">
        <v>0.71388577827547595</v>
      </c>
      <c r="R19" s="67">
        <v>1.4007843137254903</v>
      </c>
      <c r="S19" s="71">
        <v>-4.9695847648113523E-3</v>
      </c>
      <c r="T19" s="67">
        <v>1.61</v>
      </c>
    </row>
    <row r="20" spans="1:20" x14ac:dyDescent="0.2">
      <c r="A20" s="65">
        <v>43056</v>
      </c>
      <c r="B20" s="69">
        <v>23358.240000000002</v>
      </c>
      <c r="C20" s="63">
        <v>-63.969999999997526</v>
      </c>
      <c r="D20" s="66">
        <v>-100.12</v>
      </c>
      <c r="E20" s="66">
        <v>72.09</v>
      </c>
      <c r="F20" s="70">
        <v>2578.85</v>
      </c>
      <c r="G20" s="71">
        <v>-1.3360182782791163E-3</v>
      </c>
      <c r="H20" s="70">
        <v>6782.79</v>
      </c>
      <c r="I20" s="71">
        <v>4.7178615126191037E-3</v>
      </c>
      <c r="J20" s="19">
        <v>1640</v>
      </c>
      <c r="K20" s="19">
        <v>1433</v>
      </c>
      <c r="L20" s="19">
        <v>289</v>
      </c>
      <c r="M20" s="19">
        <v>242</v>
      </c>
      <c r="N20" s="19">
        <v>0.64</v>
      </c>
      <c r="O20" s="48">
        <v>1.24</v>
      </c>
      <c r="P20" s="67">
        <v>2.81</v>
      </c>
      <c r="Q20" s="67">
        <v>1.1444521981856246</v>
      </c>
      <c r="R20" s="67">
        <v>0.87378048780487805</v>
      </c>
      <c r="S20" s="71">
        <v>-2.7311684081048337E-3</v>
      </c>
      <c r="T20" s="67">
        <v>1.57</v>
      </c>
    </row>
    <row r="21" spans="1:20" x14ac:dyDescent="0.2">
      <c r="A21" s="65">
        <v>43063</v>
      </c>
      <c r="B21" s="69">
        <v>23557.99</v>
      </c>
      <c r="C21" s="63">
        <v>199.75</v>
      </c>
      <c r="D21" s="66">
        <v>31.81</v>
      </c>
      <c r="E21" s="66">
        <v>22.79</v>
      </c>
      <c r="F21" s="70">
        <v>2602.42</v>
      </c>
      <c r="G21" s="71">
        <v>9.1397328266475952E-3</v>
      </c>
      <c r="H21" s="70">
        <v>6889.16</v>
      </c>
      <c r="I21" s="71">
        <v>1.5682337209319552E-2</v>
      </c>
      <c r="J21" s="19">
        <v>2138</v>
      </c>
      <c r="K21" s="19">
        <v>925</v>
      </c>
      <c r="L21" s="19">
        <v>369</v>
      </c>
      <c r="M21" s="19">
        <v>102</v>
      </c>
      <c r="N21" s="19">
        <v>0.59</v>
      </c>
      <c r="O21" s="48">
        <v>1.27</v>
      </c>
      <c r="P21" s="67">
        <v>2.76</v>
      </c>
      <c r="Q21" s="67">
        <v>2.3113513513513513</v>
      </c>
      <c r="R21" s="67">
        <v>0.43264733395696914</v>
      </c>
      <c r="S21" s="71">
        <v>8.5515860784031172E-3</v>
      </c>
      <c r="T21" s="67">
        <v>1.4899999999999998</v>
      </c>
    </row>
    <row r="22" spans="1:20" x14ac:dyDescent="0.2">
      <c r="A22" s="65">
        <v>43070</v>
      </c>
      <c r="B22" s="69">
        <v>24231.59</v>
      </c>
      <c r="C22" s="63">
        <v>673.59999999999854</v>
      </c>
      <c r="D22" s="66">
        <v>-40.76</v>
      </c>
      <c r="E22" s="66">
        <v>58.46</v>
      </c>
      <c r="F22" s="70">
        <v>2642.22</v>
      </c>
      <c r="G22" s="71">
        <v>1.529345762790002E-2</v>
      </c>
      <c r="H22" s="70">
        <v>6847.59</v>
      </c>
      <c r="I22" s="71">
        <v>-6.0341173669938852E-3</v>
      </c>
      <c r="J22" s="19">
        <v>1687</v>
      </c>
      <c r="K22" s="19">
        <v>1383</v>
      </c>
      <c r="L22" s="19">
        <v>547</v>
      </c>
      <c r="M22" s="19">
        <v>151</v>
      </c>
      <c r="N22" s="19">
        <v>0.55000000000000004</v>
      </c>
      <c r="O22" s="48">
        <v>1.26</v>
      </c>
      <c r="P22" s="67">
        <v>2.79</v>
      </c>
      <c r="Q22" s="67">
        <v>1.2198120028922632</v>
      </c>
      <c r="R22" s="67">
        <v>0.81979845880260815</v>
      </c>
      <c r="S22" s="71">
        <v>2.8593271327477465E-2</v>
      </c>
      <c r="T22" s="67">
        <v>1.53</v>
      </c>
    </row>
    <row r="23" spans="1:20" x14ac:dyDescent="0.2">
      <c r="A23" s="65">
        <v>43077</v>
      </c>
      <c r="B23" s="69">
        <v>24329.16</v>
      </c>
      <c r="C23" s="63">
        <v>97.569999999999709</v>
      </c>
      <c r="D23" s="66">
        <v>117.68</v>
      </c>
      <c r="E23" s="66">
        <v>56.87</v>
      </c>
      <c r="F23" s="70">
        <v>2651.5</v>
      </c>
      <c r="G23" s="71">
        <v>3.512198075860562E-3</v>
      </c>
      <c r="H23" s="70">
        <v>6840.08</v>
      </c>
      <c r="I23" s="71">
        <v>-1.0967362239854284E-3</v>
      </c>
      <c r="J23" s="19">
        <v>1468</v>
      </c>
      <c r="K23" s="19">
        <v>1612</v>
      </c>
      <c r="L23" s="19">
        <v>418</v>
      </c>
      <c r="M23" s="19">
        <v>114</v>
      </c>
      <c r="N23" s="19">
        <v>0.59</v>
      </c>
      <c r="O23" s="48">
        <v>1.27</v>
      </c>
      <c r="P23" s="67">
        <v>2.75</v>
      </c>
      <c r="Q23" s="67">
        <v>0.91066997518610426</v>
      </c>
      <c r="R23" s="67">
        <v>1.098092643051771</v>
      </c>
      <c r="S23" s="71">
        <v>4.0265620208992381E-3</v>
      </c>
      <c r="T23" s="67">
        <v>1.48</v>
      </c>
    </row>
    <row r="24" spans="1:20" x14ac:dyDescent="0.2">
      <c r="A24" s="65">
        <v>43084</v>
      </c>
      <c r="B24" s="69">
        <v>24651.74</v>
      </c>
      <c r="C24" s="63">
        <v>322.58000000000175</v>
      </c>
      <c r="D24" s="66">
        <v>143.08000000000001</v>
      </c>
      <c r="E24" s="66">
        <v>140.46</v>
      </c>
      <c r="F24" s="70">
        <v>2675.81</v>
      </c>
      <c r="G24" s="71">
        <v>9.1683952479728603E-3</v>
      </c>
      <c r="H24" s="70">
        <v>6936.58</v>
      </c>
      <c r="I24" s="71">
        <v>1.4108022128396236E-2</v>
      </c>
      <c r="J24" s="19">
        <v>1562</v>
      </c>
      <c r="K24" s="19">
        <v>1525</v>
      </c>
      <c r="L24" s="19">
        <v>336</v>
      </c>
      <c r="M24" s="19">
        <v>107</v>
      </c>
      <c r="N24" s="19">
        <v>0.56999999999999995</v>
      </c>
      <c r="O24" s="48">
        <v>1.3</v>
      </c>
      <c r="P24" s="67">
        <v>2.74</v>
      </c>
      <c r="Q24" s="67">
        <v>1.0242622950819673</v>
      </c>
      <c r="R24" s="67">
        <v>0.97631241997439178</v>
      </c>
      <c r="S24" s="71">
        <v>1.3258986335738854E-2</v>
      </c>
      <c r="T24" s="67">
        <v>1.4400000000000002</v>
      </c>
    </row>
    <row r="25" spans="1:20" x14ac:dyDescent="0.2">
      <c r="A25" s="65"/>
      <c r="B25" s="69"/>
      <c r="C25" s="63"/>
      <c r="D25" s="66"/>
      <c r="E25" s="66"/>
      <c r="F25" s="70"/>
      <c r="G25" s="71"/>
      <c r="H25" s="70"/>
      <c r="I25" s="71"/>
      <c r="J25" s="19"/>
      <c r="K25" s="19"/>
      <c r="L25" s="19"/>
      <c r="M25" s="19"/>
      <c r="N25" s="19"/>
      <c r="O25" s="48"/>
      <c r="P25" s="67"/>
      <c r="Q25" s="67"/>
      <c r="R25" s="67"/>
      <c r="S25" s="71"/>
      <c r="T25" s="67"/>
    </row>
    <row r="26" spans="1:20" ht="12.75" x14ac:dyDescent="0.25">
      <c r="A26" s="62" t="s">
        <v>64</v>
      </c>
      <c r="B26" s="19"/>
      <c r="C26" s="63"/>
      <c r="D26" s="64"/>
      <c r="N26" s="51"/>
    </row>
    <row r="27" spans="1:20" ht="12.75" x14ac:dyDescent="0.25">
      <c r="A27" s="52" t="s">
        <v>62</v>
      </c>
      <c r="B27" s="30"/>
      <c r="N27" s="53"/>
      <c r="O27" s="53"/>
    </row>
    <row r="28" spans="1:20" ht="12.75" x14ac:dyDescent="0.25">
      <c r="A28" s="52" t="s">
        <v>63</v>
      </c>
      <c r="B28" s="30"/>
      <c r="N28" s="53"/>
      <c r="O28" s="53"/>
      <c r="Q28" s="54"/>
      <c r="R28" s="54"/>
    </row>
    <row r="29" spans="1:20" ht="12.75" x14ac:dyDescent="0.25">
      <c r="N29" s="53"/>
      <c r="O29" s="53"/>
      <c r="Q29" s="54"/>
      <c r="R29" s="54"/>
    </row>
    <row r="30" spans="1:20" ht="12.75" x14ac:dyDescent="0.25">
      <c r="B30" s="30"/>
      <c r="C30" s="30"/>
      <c r="D30" s="30"/>
      <c r="E30" s="30"/>
      <c r="N30" s="53"/>
      <c r="O30" s="53"/>
      <c r="Q30" s="54"/>
      <c r="R30" s="54"/>
    </row>
    <row r="31" spans="1:20" x14ac:dyDescent="0.2">
      <c r="N31" s="55"/>
      <c r="O31" s="31"/>
    </row>
    <row r="32" spans="1:20" x14ac:dyDescent="0.2">
      <c r="E32" s="30"/>
      <c r="N32" s="55"/>
      <c r="O32" s="31"/>
    </row>
    <row r="33" spans="1:19" x14ac:dyDescent="0.2">
      <c r="A33" s="56"/>
      <c r="B33" s="30"/>
      <c r="C33" s="49"/>
      <c r="D33" s="45"/>
      <c r="H33" s="49"/>
      <c r="I33" s="49"/>
      <c r="K33" s="57"/>
      <c r="L33" s="57"/>
      <c r="M33" s="58"/>
      <c r="O33" s="29"/>
    </row>
    <row r="34" spans="1:19" x14ac:dyDescent="0.2">
      <c r="A34" s="49"/>
      <c r="C34" s="49"/>
      <c r="D34" s="46"/>
      <c r="E34" s="59"/>
      <c r="F34" s="59"/>
      <c r="G34" s="59"/>
      <c r="H34" s="59"/>
      <c r="I34" s="59"/>
      <c r="K34" s="49"/>
      <c r="L34" s="49"/>
      <c r="M34" s="49"/>
      <c r="N34" s="60"/>
      <c r="O34" s="31"/>
      <c r="P34" s="31"/>
      <c r="Q34" s="60"/>
      <c r="R34" s="60"/>
      <c r="S34" s="60"/>
    </row>
    <row r="35" spans="1:19" x14ac:dyDescent="0.2">
      <c r="A35" s="49"/>
      <c r="C35" s="49"/>
      <c r="D35" s="47"/>
      <c r="E35" s="59"/>
      <c r="F35" s="59"/>
      <c r="G35" s="59"/>
      <c r="H35" s="59"/>
      <c r="I35" s="59"/>
      <c r="K35" s="49"/>
      <c r="L35" s="49"/>
      <c r="M35" s="61"/>
      <c r="N35" s="60"/>
      <c r="O35" s="31"/>
      <c r="P35" s="31"/>
      <c r="Q35" s="60"/>
      <c r="R35" s="60"/>
      <c r="S35" s="60"/>
    </row>
    <row r="36" spans="1:19" x14ac:dyDescent="0.2">
      <c r="A36" s="49"/>
      <c r="C36" s="49"/>
      <c r="D36" s="47"/>
      <c r="E36" s="59"/>
      <c r="F36" s="59"/>
      <c r="G36" s="59"/>
      <c r="H36" s="59"/>
      <c r="I36" s="59"/>
      <c r="K36" s="49"/>
      <c r="L36" s="49"/>
      <c r="M36" s="61"/>
      <c r="N36" s="60"/>
      <c r="O36" s="31"/>
      <c r="P36" s="31"/>
      <c r="Q36" s="60"/>
      <c r="R36" s="60"/>
      <c r="S36" s="60"/>
    </row>
    <row r="39" spans="1:19" x14ac:dyDescent="0.2">
      <c r="B39" s="46"/>
      <c r="C39" s="46"/>
    </row>
    <row r="40" spans="1:19" x14ac:dyDescent="0.2">
      <c r="B40" s="46"/>
      <c r="C40" s="46"/>
    </row>
    <row r="41" spans="1:19" x14ac:dyDescent="0.2">
      <c r="B41" s="46"/>
      <c r="C41" s="46"/>
    </row>
    <row r="42" spans="1:19" x14ac:dyDescent="0.2">
      <c r="B42" s="46"/>
    </row>
    <row r="43" spans="1:19" x14ac:dyDescent="0.2">
      <c r="B43" s="46"/>
    </row>
    <row r="44" spans="1:19" x14ac:dyDescent="0.2">
      <c r="B44" s="46"/>
    </row>
    <row r="45" spans="1:19" x14ac:dyDescent="0.2">
      <c r="B45" s="46"/>
    </row>
    <row r="46" spans="1:19" x14ac:dyDescent="0.2">
      <c r="B46" s="46"/>
    </row>
  </sheetData>
  <mergeCells count="2">
    <mergeCell ref="O1:P1"/>
    <mergeCell ref="B1:N1"/>
  </mergeCells>
  <phoneticPr fontId="2" type="noConversion"/>
  <hyperlinks>
    <hyperlink ref="O2" r:id="rId1"/>
    <hyperlink ref="P2" r:id="rId2"/>
  </hyperlinks>
  <pageMargins left="0.25" right="0.25" top="0.25" bottom="0.25" header="0.5" footer="0.5"/>
  <pageSetup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p175 &amp; 188 - 6x9</vt:lpstr>
      <vt:lpstr>p175 &amp; 188 - 8.5x11</vt:lpstr>
      <vt:lpstr>p176 &amp; 7 - 6x9</vt:lpstr>
      <vt:lpstr>HIRSCH INTERNAL Portfolio Sheet</vt:lpstr>
      <vt:lpstr>HIRSCH Weekly Indicator Sheet</vt:lpstr>
      <vt:lpstr>'p175 &amp; 188 - 6x9'!Print_Area</vt:lpstr>
      <vt:lpstr>'p175 &amp; 188 - 8.5x11'!Print_Area</vt:lpstr>
      <vt:lpstr>'p176 &amp; 7 - 6x9'!Print_Area</vt:lpstr>
    </vt:vector>
  </TitlesOfParts>
  <Company>Hirsch Organization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Stock Trader's Almanac Digital Record Keeping Section</dc:title>
  <dc:creator>Jeffrey A Hirsch</dc:creator>
  <cp:lastModifiedBy>Christopher Mistal</cp:lastModifiedBy>
  <cp:lastPrinted>2018-01-03T15:44:01Z</cp:lastPrinted>
  <dcterms:created xsi:type="dcterms:W3CDTF">2006-10-10T16:12:00Z</dcterms:created>
  <dcterms:modified xsi:type="dcterms:W3CDTF">2018-01-03T15:44:27Z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